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43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2" i="5"/>
  <c r="G92" i="5"/>
  <c r="D92" i="5"/>
  <c r="J91" i="5"/>
  <c r="G91" i="5"/>
  <c r="G89" i="5" s="1"/>
  <c r="D91" i="5"/>
  <c r="L89" i="5"/>
  <c r="L83" i="5" s="1"/>
  <c r="K89" i="5"/>
  <c r="J89" i="5"/>
  <c r="I89" i="5"/>
  <c r="H89" i="5"/>
  <c r="H83" i="5" s="1"/>
  <c r="F89" i="5"/>
  <c r="F83" i="5" s="1"/>
  <c r="E89" i="5"/>
  <c r="D89" i="5"/>
  <c r="J88" i="5"/>
  <c r="G88" i="5"/>
  <c r="D88" i="5"/>
  <c r="J87" i="5"/>
  <c r="G87" i="5"/>
  <c r="D87" i="5"/>
  <c r="L85" i="5"/>
  <c r="J85" i="5"/>
  <c r="J83" i="5" s="1"/>
  <c r="I85" i="5"/>
  <c r="G85" i="5"/>
  <c r="G83" i="5" s="1"/>
  <c r="F85" i="5"/>
  <c r="D85" i="5"/>
  <c r="D83" i="5" s="1"/>
  <c r="K83" i="5"/>
  <c r="K77" i="5" s="1"/>
  <c r="I83" i="5"/>
  <c r="E83" i="5"/>
  <c r="E77" i="5" s="1"/>
  <c r="J82" i="5"/>
  <c r="J79" i="5" s="1"/>
  <c r="G82" i="5"/>
  <c r="D82" i="5"/>
  <c r="D79" i="5" s="1"/>
  <c r="J81" i="5"/>
  <c r="G81" i="5"/>
  <c r="G79" i="5" s="1"/>
  <c r="D81" i="5"/>
  <c r="L79" i="5"/>
  <c r="I79" i="5"/>
  <c r="I77" i="5" s="1"/>
  <c r="F79" i="5"/>
  <c r="L77" i="5"/>
  <c r="L75" i="5" s="1"/>
  <c r="J77" i="5"/>
  <c r="J75" i="5" s="1"/>
  <c r="H77" i="5"/>
  <c r="H75" i="5" s="1"/>
  <c r="F77" i="5"/>
  <c r="F75" i="5" s="1"/>
  <c r="D77" i="5"/>
  <c r="D75" i="5" s="1"/>
  <c r="K75" i="5"/>
  <c r="I75" i="5"/>
  <c r="E75" i="5"/>
  <c r="J74" i="5"/>
  <c r="G74" i="5"/>
  <c r="D74" i="5"/>
  <c r="J73" i="5"/>
  <c r="G73" i="5"/>
  <c r="D73" i="5"/>
  <c r="J72" i="5"/>
  <c r="G72" i="5"/>
  <c r="D72" i="5"/>
  <c r="J71" i="5"/>
  <c r="J69" i="5"/>
  <c r="J66" i="5" s="1"/>
  <c r="G69" i="5"/>
  <c r="D69" i="5"/>
  <c r="D66" i="5" s="1"/>
  <c r="J68" i="5"/>
  <c r="G68" i="5"/>
  <c r="G66" i="5" s="1"/>
  <c r="D68" i="5"/>
  <c r="L66" i="5"/>
  <c r="I66" i="5"/>
  <c r="F66" i="5"/>
  <c r="K64" i="5"/>
  <c r="H64" i="5"/>
  <c r="H56" i="5" s="1"/>
  <c r="H45" i="5" s="1"/>
  <c r="E64" i="5"/>
  <c r="J63" i="5"/>
  <c r="G63" i="5"/>
  <c r="G58" i="5" s="1"/>
  <c r="D63" i="5"/>
  <c r="J62" i="5"/>
  <c r="J58" i="5" s="1"/>
  <c r="G62" i="5"/>
  <c r="D62" i="5"/>
  <c r="D58" i="5" s="1"/>
  <c r="J61" i="5"/>
  <c r="D61" i="5"/>
  <c r="J60" i="5"/>
  <c r="G60" i="5"/>
  <c r="G61" i="5" s="1"/>
  <c r="D60" i="5"/>
  <c r="K58" i="5"/>
  <c r="L70" i="5" s="1"/>
  <c r="J70" i="5" s="1"/>
  <c r="H58" i="5"/>
  <c r="H61" i="5" s="1"/>
  <c r="E58" i="5"/>
  <c r="F70" i="5" s="1"/>
  <c r="D70" i="5" s="1"/>
  <c r="J55" i="5"/>
  <c r="G55" i="5"/>
  <c r="D55" i="5"/>
  <c r="J54" i="5"/>
  <c r="J52" i="5" s="1"/>
  <c r="G54" i="5"/>
  <c r="D54" i="5"/>
  <c r="D52" i="5" s="1"/>
  <c r="L52" i="5"/>
  <c r="K52" i="5"/>
  <c r="I52" i="5"/>
  <c r="H52" i="5"/>
  <c r="G52" i="5"/>
  <c r="F52" i="5"/>
  <c r="E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D41" i="5" s="1"/>
  <c r="D35" i="5" s="1"/>
  <c r="J43" i="5"/>
  <c r="G43" i="5"/>
  <c r="G41" i="5" s="1"/>
  <c r="D43" i="5"/>
  <c r="L41" i="5"/>
  <c r="L35" i="5" s="1"/>
  <c r="L23" i="5" s="1"/>
  <c r="K41" i="5"/>
  <c r="J41" i="5"/>
  <c r="I41" i="5"/>
  <c r="H41" i="5"/>
  <c r="H35" i="5" s="1"/>
  <c r="H23" i="5" s="1"/>
  <c r="H17" i="5" s="1"/>
  <c r="H15" i="5" s="1"/>
  <c r="H13" i="5" s="1"/>
  <c r="F41" i="5"/>
  <c r="E41" i="5"/>
  <c r="J40" i="5"/>
  <c r="G40" i="5"/>
  <c r="D40" i="5"/>
  <c r="J39" i="5"/>
  <c r="J37" i="5" s="1"/>
  <c r="G39" i="5"/>
  <c r="D39" i="5"/>
  <c r="D37" i="5" s="1"/>
  <c r="L37" i="5"/>
  <c r="K37" i="5"/>
  <c r="K35" i="5" s="1"/>
  <c r="I37" i="5"/>
  <c r="I35" i="5" s="1"/>
  <c r="H37" i="5"/>
  <c r="G37" i="5"/>
  <c r="G35" i="5" s="1"/>
  <c r="F37" i="5"/>
  <c r="E37" i="5"/>
  <c r="E35" i="5" s="1"/>
  <c r="J35" i="5"/>
  <c r="F35" i="5"/>
  <c r="F23" i="5" s="1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K23" i="5"/>
  <c r="K17" i="5" s="1"/>
  <c r="I23" i="5"/>
  <c r="G23" i="5"/>
  <c r="E23" i="5"/>
  <c r="E17" i="5" s="1"/>
  <c r="J22" i="5"/>
  <c r="J19" i="5" s="1"/>
  <c r="G22" i="5"/>
  <c r="D22" i="5"/>
  <c r="D19" i="5" s="1"/>
  <c r="J21" i="5"/>
  <c r="G21" i="5"/>
  <c r="G19" i="5" s="1"/>
  <c r="G17" i="5" s="1"/>
  <c r="D21" i="5"/>
  <c r="L19" i="5"/>
  <c r="L17" i="5" s="1"/>
  <c r="I19" i="5"/>
  <c r="I17" i="5" s="1"/>
  <c r="F19" i="5"/>
  <c r="F17" i="5"/>
  <c r="J228" i="3"/>
  <c r="G228" i="3"/>
  <c r="D228" i="3"/>
  <c r="J227" i="3"/>
  <c r="G227" i="3"/>
  <c r="D227" i="3"/>
  <c r="J226" i="3"/>
  <c r="J223" i="3" s="1"/>
  <c r="G226" i="3"/>
  <c r="D226" i="3"/>
  <c r="D223" i="3" s="1"/>
  <c r="J225" i="3"/>
  <c r="G225" i="3"/>
  <c r="G223" i="3" s="1"/>
  <c r="D225" i="3"/>
  <c r="L223" i="3"/>
  <c r="I223" i="3"/>
  <c r="F223" i="3"/>
  <c r="J222" i="3"/>
  <c r="G222" i="3"/>
  <c r="D222" i="3"/>
  <c r="L220" i="3"/>
  <c r="J220" i="3"/>
  <c r="I220" i="3"/>
  <c r="G220" i="3"/>
  <c r="F220" i="3"/>
  <c r="D220" i="3"/>
  <c r="J219" i="3"/>
  <c r="G219" i="3"/>
  <c r="D219" i="3"/>
  <c r="J218" i="3"/>
  <c r="J215" i="3" s="1"/>
  <c r="J212" i="3" s="1"/>
  <c r="G218" i="3"/>
  <c r="D218" i="3"/>
  <c r="D215" i="3" s="1"/>
  <c r="D212" i="3" s="1"/>
  <c r="J217" i="3"/>
  <c r="G217" i="3"/>
  <c r="G215" i="3" s="1"/>
  <c r="G212" i="3" s="1"/>
  <c r="D217" i="3"/>
  <c r="L215" i="3"/>
  <c r="L212" i="3" s="1"/>
  <c r="I215" i="3"/>
  <c r="I212" i="3" s="1"/>
  <c r="F215" i="3"/>
  <c r="F212" i="3" s="1"/>
  <c r="J214" i="3"/>
  <c r="G214" i="3"/>
  <c r="D214" i="3"/>
  <c r="J211" i="3"/>
  <c r="G211" i="3"/>
  <c r="D211" i="3"/>
  <c r="J210" i="3"/>
  <c r="J207" i="3" s="1"/>
  <c r="J205" i="3" s="1"/>
  <c r="G210" i="3"/>
  <c r="D210" i="3"/>
  <c r="D207" i="3" s="1"/>
  <c r="D205" i="3" s="1"/>
  <c r="J209" i="3"/>
  <c r="G209" i="3"/>
  <c r="G207" i="3" s="1"/>
  <c r="G205" i="3" s="1"/>
  <c r="D209" i="3"/>
  <c r="L207" i="3"/>
  <c r="I207" i="3"/>
  <c r="F207" i="3"/>
  <c r="L205" i="3"/>
  <c r="I205" i="3"/>
  <c r="F205" i="3"/>
  <c r="J204" i="3"/>
  <c r="G204" i="3"/>
  <c r="D204" i="3"/>
  <c r="L202" i="3"/>
  <c r="J202" i="3"/>
  <c r="I202" i="3"/>
  <c r="G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D198" i="3"/>
  <c r="L196" i="3"/>
  <c r="J196" i="3"/>
  <c r="I196" i="3"/>
  <c r="G196" i="3"/>
  <c r="F196" i="3"/>
  <c r="D196" i="3"/>
  <c r="J195" i="3"/>
  <c r="G195" i="3"/>
  <c r="G193" i="3" s="1"/>
  <c r="D195" i="3"/>
  <c r="L193" i="3"/>
  <c r="J193" i="3"/>
  <c r="I193" i="3"/>
  <c r="F193" i="3"/>
  <c r="D193" i="3"/>
  <c r="J192" i="3"/>
  <c r="G192" i="3"/>
  <c r="D192" i="3"/>
  <c r="J191" i="3"/>
  <c r="G191" i="3"/>
  <c r="D191" i="3"/>
  <c r="J190" i="3"/>
  <c r="J187" i="3" s="1"/>
  <c r="G190" i="3"/>
  <c r="D190" i="3"/>
  <c r="D187" i="3" s="1"/>
  <c r="J189" i="3"/>
  <c r="G189" i="3"/>
  <c r="G187" i="3" s="1"/>
  <c r="D189" i="3"/>
  <c r="L187" i="3"/>
  <c r="I187" i="3"/>
  <c r="F187" i="3"/>
  <c r="J186" i="3"/>
  <c r="G186" i="3"/>
  <c r="D186" i="3"/>
  <c r="J185" i="3"/>
  <c r="G185" i="3"/>
  <c r="D185" i="3"/>
  <c r="J184" i="3"/>
  <c r="J181" i="3" s="1"/>
  <c r="G184" i="3"/>
  <c r="D184" i="3"/>
  <c r="D181" i="3" s="1"/>
  <c r="J183" i="3"/>
  <c r="G183" i="3"/>
  <c r="G181" i="3" s="1"/>
  <c r="D183" i="3"/>
  <c r="L181" i="3"/>
  <c r="I181" i="3"/>
  <c r="F181" i="3"/>
  <c r="J180" i="3"/>
  <c r="G180" i="3"/>
  <c r="D180" i="3"/>
  <c r="J179" i="3"/>
  <c r="G179" i="3"/>
  <c r="D179" i="3"/>
  <c r="J178" i="3"/>
  <c r="G178" i="3"/>
  <c r="D178" i="3"/>
  <c r="L176" i="3"/>
  <c r="J176" i="3"/>
  <c r="I176" i="3"/>
  <c r="G176" i="3"/>
  <c r="F176" i="3"/>
  <c r="D176" i="3"/>
  <c r="J175" i="3"/>
  <c r="G175" i="3"/>
  <c r="D175" i="3"/>
  <c r="J174" i="3"/>
  <c r="J171" i="3" s="1"/>
  <c r="G174" i="3"/>
  <c r="D174" i="3"/>
  <c r="D171" i="3" s="1"/>
  <c r="J173" i="3"/>
  <c r="G173" i="3"/>
  <c r="G171" i="3" s="1"/>
  <c r="D173" i="3"/>
  <c r="L171" i="3"/>
  <c r="I171" i="3"/>
  <c r="F171" i="3"/>
  <c r="L169" i="3"/>
  <c r="I169" i="3"/>
  <c r="F169" i="3"/>
  <c r="L167" i="3"/>
  <c r="I167" i="3"/>
  <c r="F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G157" i="3" s="1"/>
  <c r="D159" i="3"/>
  <c r="K157" i="3"/>
  <c r="J157" i="3"/>
  <c r="H157" i="3"/>
  <c r="E157" i="3"/>
  <c r="D157" i="3"/>
  <c r="J156" i="3"/>
  <c r="J153" i="3" s="1"/>
  <c r="G156" i="3"/>
  <c r="D156" i="3"/>
  <c r="D153" i="3" s="1"/>
  <c r="J155" i="3"/>
  <c r="G155" i="3"/>
  <c r="G153" i="3" s="1"/>
  <c r="D155" i="3"/>
  <c r="K153" i="3"/>
  <c r="H153" i="3"/>
  <c r="H138" i="3" s="1"/>
  <c r="E153" i="3"/>
  <c r="J152" i="3"/>
  <c r="G152" i="3"/>
  <c r="D152" i="3"/>
  <c r="K150" i="3"/>
  <c r="J150" i="3"/>
  <c r="H150" i="3"/>
  <c r="G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G146" i="3"/>
  <c r="D146" i="3"/>
  <c r="K144" i="3"/>
  <c r="J144" i="3"/>
  <c r="H144" i="3"/>
  <c r="G144" i="3"/>
  <c r="E144" i="3"/>
  <c r="D144" i="3"/>
  <c r="J143" i="3"/>
  <c r="G143" i="3"/>
  <c r="D143" i="3"/>
  <c r="J142" i="3"/>
  <c r="G142" i="3"/>
  <c r="D142" i="3"/>
  <c r="K140" i="3"/>
  <c r="J140" i="3"/>
  <c r="J138" i="3" s="1"/>
  <c r="H140" i="3"/>
  <c r="G140" i="3"/>
  <c r="E140" i="3"/>
  <c r="D140" i="3"/>
  <c r="D138" i="3" s="1"/>
  <c r="L138" i="3"/>
  <c r="K138" i="3"/>
  <c r="I138" i="3"/>
  <c r="F138" i="3"/>
  <c r="E138" i="3"/>
  <c r="J137" i="3"/>
  <c r="G137" i="3"/>
  <c r="D137" i="3"/>
  <c r="K135" i="3"/>
  <c r="J135" i="3"/>
  <c r="H135" i="3"/>
  <c r="G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K129" i="3"/>
  <c r="J129" i="3"/>
  <c r="H129" i="3"/>
  <c r="G129" i="3"/>
  <c r="E129" i="3"/>
  <c r="D129" i="3"/>
  <c r="J128" i="3"/>
  <c r="G128" i="3"/>
  <c r="D128" i="3"/>
  <c r="J127" i="3"/>
  <c r="G127" i="3"/>
  <c r="D127" i="3"/>
  <c r="K125" i="3"/>
  <c r="J125" i="3"/>
  <c r="H125" i="3"/>
  <c r="G125" i="3"/>
  <c r="E125" i="3"/>
  <c r="D125" i="3"/>
  <c r="K123" i="3"/>
  <c r="J123" i="3"/>
  <c r="H123" i="3"/>
  <c r="G123" i="3"/>
  <c r="E123" i="3"/>
  <c r="D123" i="3"/>
  <c r="J122" i="3"/>
  <c r="G122" i="3"/>
  <c r="D122" i="3"/>
  <c r="J121" i="3"/>
  <c r="J119" i="3" s="1"/>
  <c r="G121" i="3"/>
  <c r="D121" i="3"/>
  <c r="D119" i="3" s="1"/>
  <c r="J120" i="3"/>
  <c r="G120" i="3"/>
  <c r="G119" i="3" s="1"/>
  <c r="D120" i="3"/>
  <c r="K119" i="3"/>
  <c r="K115" i="3" s="1"/>
  <c r="K97" i="3" s="1"/>
  <c r="H119" i="3"/>
  <c r="E119" i="3"/>
  <c r="E115" i="3" s="1"/>
  <c r="E97" i="3" s="1"/>
  <c r="J118" i="3"/>
  <c r="G118" i="3"/>
  <c r="D118" i="3"/>
  <c r="J117" i="3"/>
  <c r="G117" i="3"/>
  <c r="D117" i="3"/>
  <c r="H115" i="3"/>
  <c r="K114" i="3"/>
  <c r="J114" i="3" s="1"/>
  <c r="H114" i="3"/>
  <c r="G114" i="3" s="1"/>
  <c r="E114" i="3"/>
  <c r="D114" i="3" s="1"/>
  <c r="J113" i="3"/>
  <c r="J111" i="3" s="1"/>
  <c r="G113" i="3"/>
  <c r="D113" i="3"/>
  <c r="J112" i="3"/>
  <c r="G112" i="3"/>
  <c r="G111" i="3" s="1"/>
  <c r="D112" i="3"/>
  <c r="K111" i="3"/>
  <c r="H111" i="3"/>
  <c r="E111" i="3"/>
  <c r="J110" i="3"/>
  <c r="J107" i="3" s="1"/>
  <c r="G110" i="3"/>
  <c r="D110" i="3"/>
  <c r="J109" i="3"/>
  <c r="G109" i="3"/>
  <c r="G107" i="3" s="1"/>
  <c r="D109" i="3"/>
  <c r="K107" i="3"/>
  <c r="H107" i="3"/>
  <c r="E107" i="3"/>
  <c r="J106" i="3"/>
  <c r="J103" i="3" s="1"/>
  <c r="G106" i="3"/>
  <c r="D106" i="3"/>
  <c r="D103" i="3" s="1"/>
  <c r="J105" i="3"/>
  <c r="G105" i="3"/>
  <c r="G103" i="3" s="1"/>
  <c r="D105" i="3"/>
  <c r="K103" i="3"/>
  <c r="H103" i="3"/>
  <c r="E103" i="3"/>
  <c r="J102" i="3"/>
  <c r="J99" i="3" s="1"/>
  <c r="G102" i="3"/>
  <c r="D102" i="3"/>
  <c r="D99" i="3" s="1"/>
  <c r="J101" i="3"/>
  <c r="G101" i="3"/>
  <c r="G99" i="3" s="1"/>
  <c r="D101" i="3"/>
  <c r="K99" i="3"/>
  <c r="H99" i="3"/>
  <c r="E99" i="3"/>
  <c r="H97" i="3"/>
  <c r="J96" i="3"/>
  <c r="J93" i="3" s="1"/>
  <c r="G96" i="3"/>
  <c r="D96" i="3"/>
  <c r="D93" i="3" s="1"/>
  <c r="J95" i="3"/>
  <c r="G95" i="3"/>
  <c r="G93" i="3" s="1"/>
  <c r="D95" i="3"/>
  <c r="K93" i="3"/>
  <c r="H93" i="3"/>
  <c r="E93" i="3"/>
  <c r="J92" i="3"/>
  <c r="J89" i="3" s="1"/>
  <c r="G92" i="3"/>
  <c r="D92" i="3"/>
  <c r="D89" i="3" s="1"/>
  <c r="J91" i="3"/>
  <c r="G91" i="3"/>
  <c r="G89" i="3" s="1"/>
  <c r="D91" i="3"/>
  <c r="K89" i="3"/>
  <c r="H89" i="3"/>
  <c r="E89" i="3"/>
  <c r="K87" i="3"/>
  <c r="H87" i="3"/>
  <c r="E87" i="3"/>
  <c r="J86" i="3"/>
  <c r="G86" i="3"/>
  <c r="D86" i="3"/>
  <c r="J85" i="3"/>
  <c r="G85" i="3"/>
  <c r="D85" i="3"/>
  <c r="J84" i="3"/>
  <c r="G84" i="3"/>
  <c r="D84" i="3"/>
  <c r="K82" i="3"/>
  <c r="J82" i="3"/>
  <c r="H82" i="3"/>
  <c r="G82" i="3"/>
  <c r="E82" i="3"/>
  <c r="D82" i="3"/>
  <c r="J81" i="3"/>
  <c r="G81" i="3"/>
  <c r="D81" i="3"/>
  <c r="J80" i="3"/>
  <c r="G80" i="3"/>
  <c r="D80" i="3"/>
  <c r="K78" i="3"/>
  <c r="J78" i="3"/>
  <c r="H78" i="3"/>
  <c r="G78" i="3"/>
  <c r="E78" i="3"/>
  <c r="D78" i="3"/>
  <c r="J77" i="3"/>
  <c r="G77" i="3"/>
  <c r="D77" i="3"/>
  <c r="J76" i="3"/>
  <c r="G76" i="3"/>
  <c r="D76" i="3"/>
  <c r="K74" i="3"/>
  <c r="J74" i="3"/>
  <c r="H74" i="3"/>
  <c r="G74" i="3"/>
  <c r="E74" i="3"/>
  <c r="D74" i="3"/>
  <c r="K72" i="3"/>
  <c r="J72" i="3"/>
  <c r="H72" i="3"/>
  <c r="G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K62" i="3"/>
  <c r="J62" i="3"/>
  <c r="H62" i="3"/>
  <c r="G62" i="3"/>
  <c r="E62" i="3"/>
  <c r="D62" i="3"/>
  <c r="J61" i="3"/>
  <c r="G61" i="3"/>
  <c r="D61" i="3"/>
  <c r="J60" i="3"/>
  <c r="G60" i="3"/>
  <c r="D60" i="3"/>
  <c r="K58" i="3"/>
  <c r="J58" i="3"/>
  <c r="H58" i="3"/>
  <c r="G58" i="3"/>
  <c r="E58" i="3"/>
  <c r="D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J45" i="3" s="1"/>
  <c r="G48" i="3"/>
  <c r="D48" i="3"/>
  <c r="D45" i="3" s="1"/>
  <c r="J47" i="3"/>
  <c r="G47" i="3"/>
  <c r="G45" i="3" s="1"/>
  <c r="D47" i="3"/>
  <c r="K45" i="3"/>
  <c r="H45" i="3"/>
  <c r="E45" i="3"/>
  <c r="J44" i="3"/>
  <c r="G44" i="3"/>
  <c r="D44" i="3"/>
  <c r="J43" i="3"/>
  <c r="G43" i="3"/>
  <c r="D43" i="3"/>
  <c r="J42" i="3"/>
  <c r="G42" i="3"/>
  <c r="D42" i="3"/>
  <c r="K40" i="3"/>
  <c r="J40" i="3"/>
  <c r="H40" i="3"/>
  <c r="G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J31" i="3" s="1"/>
  <c r="G34" i="3"/>
  <c r="D34" i="3"/>
  <c r="D31" i="3" s="1"/>
  <c r="J33" i="3"/>
  <c r="G33" i="3"/>
  <c r="G31" i="3" s="1"/>
  <c r="D33" i="3"/>
  <c r="K31" i="3"/>
  <c r="H31" i="3"/>
  <c r="E31" i="3"/>
  <c r="K29" i="3"/>
  <c r="H29" i="3"/>
  <c r="E29" i="3"/>
  <c r="J28" i="3"/>
  <c r="G28" i="3"/>
  <c r="D28" i="3"/>
  <c r="K26" i="3"/>
  <c r="J26" i="3"/>
  <c r="H26" i="3"/>
  <c r="G26" i="3"/>
  <c r="E26" i="3"/>
  <c r="D26" i="3"/>
  <c r="J25" i="3"/>
  <c r="G25" i="3"/>
  <c r="G23" i="3" s="1"/>
  <c r="G16" i="3" s="1"/>
  <c r="D25" i="3"/>
  <c r="K23" i="3"/>
  <c r="K16" i="3" s="1"/>
  <c r="K14" i="3" s="1"/>
  <c r="K12" i="3" s="1"/>
  <c r="J23" i="3"/>
  <c r="H23" i="3"/>
  <c r="H16" i="3" s="1"/>
  <c r="H14" i="3" s="1"/>
  <c r="H12" i="3" s="1"/>
  <c r="E23" i="3"/>
  <c r="E16" i="3" s="1"/>
  <c r="E14" i="3" s="1"/>
  <c r="E12" i="3" s="1"/>
  <c r="D23" i="3"/>
  <c r="J22" i="3"/>
  <c r="G22" i="3"/>
  <c r="D22" i="3"/>
  <c r="J21" i="3"/>
  <c r="G21" i="3"/>
  <c r="D21" i="3"/>
  <c r="J20" i="3"/>
  <c r="G20" i="3"/>
  <c r="D20" i="3"/>
  <c r="K18" i="3"/>
  <c r="J18" i="3"/>
  <c r="H18" i="3"/>
  <c r="G18" i="3"/>
  <c r="E18" i="3"/>
  <c r="D18" i="3"/>
  <c r="J16" i="3"/>
  <c r="D16" i="3"/>
  <c r="L14" i="3"/>
  <c r="I14" i="3"/>
  <c r="I12" i="3" s="1"/>
  <c r="F14" i="3"/>
  <c r="L12" i="3"/>
  <c r="F12" i="3"/>
  <c r="M308" i="2"/>
  <c r="L308" i="2"/>
  <c r="L306" i="2" s="1"/>
  <c r="K308" i="2"/>
  <c r="J308" i="2"/>
  <c r="J306" i="2" s="1"/>
  <c r="I308" i="2"/>
  <c r="H308" i="2"/>
  <c r="H306" i="2" s="1"/>
  <c r="G308" i="2"/>
  <c r="F308" i="2"/>
  <c r="F306" i="2" s="1"/>
  <c r="E308" i="2"/>
  <c r="M306" i="2"/>
  <c r="K306" i="2"/>
  <c r="I306" i="2"/>
  <c r="G306" i="2"/>
  <c r="E306" i="2"/>
  <c r="K305" i="2"/>
  <c r="H305" i="2"/>
  <c r="E305" i="2"/>
  <c r="K304" i="2"/>
  <c r="K302" i="2" s="1"/>
  <c r="H304" i="2"/>
  <c r="E304" i="2"/>
  <c r="E302" i="2" s="1"/>
  <c r="M302" i="2"/>
  <c r="L302" i="2"/>
  <c r="J302" i="2"/>
  <c r="I302" i="2"/>
  <c r="H302" i="2"/>
  <c r="G302" i="2"/>
  <c r="F302" i="2"/>
  <c r="K300" i="2"/>
  <c r="K298" i="2" s="1"/>
  <c r="H300" i="2"/>
  <c r="E300" i="2"/>
  <c r="E298" i="2" s="1"/>
  <c r="M298" i="2"/>
  <c r="L298" i="2"/>
  <c r="J298" i="2"/>
  <c r="I298" i="2"/>
  <c r="H298" i="2"/>
  <c r="G298" i="2"/>
  <c r="F298" i="2"/>
  <c r="K297" i="2"/>
  <c r="K295" i="2" s="1"/>
  <c r="H297" i="2"/>
  <c r="E297" i="2"/>
  <c r="E295" i="2" s="1"/>
  <c r="M295" i="2"/>
  <c r="L295" i="2"/>
  <c r="J295" i="2"/>
  <c r="I295" i="2"/>
  <c r="H295" i="2"/>
  <c r="G295" i="2"/>
  <c r="F295" i="2"/>
  <c r="K294" i="2"/>
  <c r="K292" i="2" s="1"/>
  <c r="H294" i="2"/>
  <c r="E294" i="2"/>
  <c r="E292" i="2" s="1"/>
  <c r="M292" i="2"/>
  <c r="L292" i="2"/>
  <c r="J292" i="2"/>
  <c r="I292" i="2"/>
  <c r="H292" i="2"/>
  <c r="G292" i="2"/>
  <c r="F292" i="2"/>
  <c r="K291" i="2"/>
  <c r="K289" i="2" s="1"/>
  <c r="H291" i="2"/>
  <c r="E291" i="2"/>
  <c r="E289" i="2" s="1"/>
  <c r="M289" i="2"/>
  <c r="L289" i="2"/>
  <c r="J289" i="2"/>
  <c r="I289" i="2"/>
  <c r="H289" i="2"/>
  <c r="G289" i="2"/>
  <c r="F289" i="2"/>
  <c r="K288" i="2"/>
  <c r="K286" i="2" s="1"/>
  <c r="H288" i="2"/>
  <c r="E288" i="2"/>
  <c r="E286" i="2" s="1"/>
  <c r="M286" i="2"/>
  <c r="L286" i="2"/>
  <c r="J286" i="2"/>
  <c r="I286" i="2"/>
  <c r="H286" i="2"/>
  <c r="G286" i="2"/>
  <c r="F286" i="2"/>
  <c r="K285" i="2"/>
  <c r="K283" i="2" s="1"/>
  <c r="H285" i="2"/>
  <c r="E285" i="2"/>
  <c r="E283" i="2" s="1"/>
  <c r="M283" i="2"/>
  <c r="L283" i="2"/>
  <c r="J283" i="2"/>
  <c r="I283" i="2"/>
  <c r="H283" i="2"/>
  <c r="G283" i="2"/>
  <c r="F283" i="2"/>
  <c r="K282" i="2"/>
  <c r="K280" i="2" s="1"/>
  <c r="H282" i="2"/>
  <c r="E282" i="2"/>
  <c r="E280" i="2" s="1"/>
  <c r="M280" i="2"/>
  <c r="L280" i="2"/>
  <c r="J280" i="2"/>
  <c r="I280" i="2"/>
  <c r="H280" i="2"/>
  <c r="G280" i="2"/>
  <c r="F280" i="2"/>
  <c r="K279" i="2"/>
  <c r="H279" i="2"/>
  <c r="E279" i="2"/>
  <c r="K278" i="2"/>
  <c r="H278" i="2"/>
  <c r="H276" i="2" s="1"/>
  <c r="H274" i="2" s="1"/>
  <c r="E278" i="2"/>
  <c r="M276" i="2"/>
  <c r="M274" i="2" s="1"/>
  <c r="L276" i="2"/>
  <c r="K276" i="2"/>
  <c r="K274" i="2" s="1"/>
  <c r="J276" i="2"/>
  <c r="I276" i="2"/>
  <c r="I274" i="2" s="1"/>
  <c r="G276" i="2"/>
  <c r="G274" i="2" s="1"/>
  <c r="F276" i="2"/>
  <c r="E276" i="2"/>
  <c r="L274" i="2"/>
  <c r="J274" i="2"/>
  <c r="F274" i="2"/>
  <c r="K273" i="2"/>
  <c r="K271" i="2" s="1"/>
  <c r="H273" i="2"/>
  <c r="E273" i="2"/>
  <c r="E271" i="2" s="1"/>
  <c r="M271" i="2"/>
  <c r="L271" i="2"/>
  <c r="J271" i="2"/>
  <c r="I271" i="2"/>
  <c r="H271" i="2"/>
  <c r="G271" i="2"/>
  <c r="F271" i="2"/>
  <c r="K270" i="2"/>
  <c r="K268" i="2" s="1"/>
  <c r="H270" i="2"/>
  <c r="E270" i="2"/>
  <c r="E268" i="2" s="1"/>
  <c r="M268" i="2"/>
  <c r="L268" i="2"/>
  <c r="J268" i="2"/>
  <c r="I268" i="2"/>
  <c r="H268" i="2"/>
  <c r="G268" i="2"/>
  <c r="F268" i="2"/>
  <c r="K267" i="2"/>
  <c r="K265" i="2" s="1"/>
  <c r="H267" i="2"/>
  <c r="E267" i="2"/>
  <c r="E265" i="2" s="1"/>
  <c r="M265" i="2"/>
  <c r="L265" i="2"/>
  <c r="J265" i="2"/>
  <c r="I265" i="2"/>
  <c r="H265" i="2"/>
  <c r="G265" i="2"/>
  <c r="F265" i="2"/>
  <c r="K264" i="2"/>
  <c r="H264" i="2"/>
  <c r="E264" i="2"/>
  <c r="K263" i="2"/>
  <c r="H263" i="2"/>
  <c r="H261" i="2" s="1"/>
  <c r="E263" i="2"/>
  <c r="M261" i="2"/>
  <c r="L261" i="2"/>
  <c r="K261" i="2"/>
  <c r="J261" i="2"/>
  <c r="I261" i="2"/>
  <c r="G261" i="2"/>
  <c r="F261" i="2"/>
  <c r="E261" i="2"/>
  <c r="K260" i="2"/>
  <c r="H260" i="2"/>
  <c r="E260" i="2"/>
  <c r="K259" i="2"/>
  <c r="K257" i="2" s="1"/>
  <c r="H259" i="2"/>
  <c r="E259" i="2"/>
  <c r="E257" i="2" s="1"/>
  <c r="M257" i="2"/>
  <c r="L257" i="2"/>
  <c r="J257" i="2"/>
  <c r="I257" i="2"/>
  <c r="H257" i="2"/>
  <c r="G257" i="2"/>
  <c r="F257" i="2"/>
  <c r="K256" i="2"/>
  <c r="H256" i="2"/>
  <c r="E256" i="2"/>
  <c r="K255" i="2"/>
  <c r="H255" i="2"/>
  <c r="H253" i="2" s="1"/>
  <c r="E255" i="2"/>
  <c r="M253" i="2"/>
  <c r="L253" i="2"/>
  <c r="K253" i="2"/>
  <c r="J253" i="2"/>
  <c r="I253" i="2"/>
  <c r="G253" i="2"/>
  <c r="F253" i="2"/>
  <c r="E253" i="2"/>
  <c r="K252" i="2"/>
  <c r="H252" i="2"/>
  <c r="E252" i="2"/>
  <c r="K251" i="2"/>
  <c r="K249" i="2" s="1"/>
  <c r="H251" i="2"/>
  <c r="E251" i="2"/>
  <c r="E249" i="2" s="1"/>
  <c r="M249" i="2"/>
  <c r="L249" i="2"/>
  <c r="J249" i="2"/>
  <c r="I249" i="2"/>
  <c r="H249" i="2"/>
  <c r="G249" i="2"/>
  <c r="F249" i="2"/>
  <c r="K248" i="2"/>
  <c r="H248" i="2"/>
  <c r="E248" i="2"/>
  <c r="K247" i="2"/>
  <c r="H247" i="2"/>
  <c r="H245" i="2" s="1"/>
  <c r="E247" i="2"/>
  <c r="M245" i="2"/>
  <c r="M243" i="2" s="1"/>
  <c r="L245" i="2"/>
  <c r="K245" i="2"/>
  <c r="J245" i="2"/>
  <c r="I245" i="2"/>
  <c r="I243" i="2" s="1"/>
  <c r="G245" i="2"/>
  <c r="G243" i="2" s="1"/>
  <c r="F245" i="2"/>
  <c r="E245" i="2"/>
  <c r="E243" i="2" s="1"/>
  <c r="L243" i="2"/>
  <c r="J243" i="2"/>
  <c r="F243" i="2"/>
  <c r="K242" i="2"/>
  <c r="K240" i="2" s="1"/>
  <c r="H242" i="2"/>
  <c r="E242" i="2"/>
  <c r="E240" i="2" s="1"/>
  <c r="M240" i="2"/>
  <c r="L240" i="2"/>
  <c r="J240" i="2"/>
  <c r="I240" i="2"/>
  <c r="H240" i="2"/>
  <c r="G240" i="2"/>
  <c r="F240" i="2"/>
  <c r="K239" i="2"/>
  <c r="K237" i="2" s="1"/>
  <c r="H239" i="2"/>
  <c r="E239" i="2"/>
  <c r="E237" i="2" s="1"/>
  <c r="M237" i="2"/>
  <c r="L237" i="2"/>
  <c r="J237" i="2"/>
  <c r="I237" i="2"/>
  <c r="H237" i="2"/>
  <c r="G237" i="2"/>
  <c r="F237" i="2"/>
  <c r="K236" i="2"/>
  <c r="H236" i="2"/>
  <c r="E236" i="2"/>
  <c r="K235" i="2"/>
  <c r="H235" i="2"/>
  <c r="E235" i="2"/>
  <c r="K234" i="2"/>
  <c r="K232" i="2" s="1"/>
  <c r="H234" i="2"/>
  <c r="E234" i="2"/>
  <c r="E232" i="2" s="1"/>
  <c r="M232" i="2"/>
  <c r="L232" i="2"/>
  <c r="J232" i="2"/>
  <c r="I232" i="2"/>
  <c r="H232" i="2"/>
  <c r="G232" i="2"/>
  <c r="F232" i="2"/>
  <c r="K231" i="2"/>
  <c r="H231" i="2"/>
  <c r="E231" i="2"/>
  <c r="K230" i="2"/>
  <c r="H230" i="2"/>
  <c r="E230" i="2"/>
  <c r="K229" i="2"/>
  <c r="K227" i="2" s="1"/>
  <c r="H229" i="2"/>
  <c r="E229" i="2"/>
  <c r="E227" i="2" s="1"/>
  <c r="M227" i="2"/>
  <c r="L227" i="2"/>
  <c r="J227" i="2"/>
  <c r="I227" i="2"/>
  <c r="H227" i="2"/>
  <c r="G227" i="2"/>
  <c r="F227" i="2"/>
  <c r="K226" i="2"/>
  <c r="H226" i="2"/>
  <c r="E226" i="2"/>
  <c r="K225" i="2"/>
  <c r="H225" i="2"/>
  <c r="E225" i="2"/>
  <c r="K224" i="2"/>
  <c r="H224" i="2"/>
  <c r="E224" i="2"/>
  <c r="K223" i="2"/>
  <c r="H223" i="2"/>
  <c r="E223" i="2"/>
  <c r="K222" i="2"/>
  <c r="H222" i="2"/>
  <c r="E222" i="2"/>
  <c r="K221" i="2"/>
  <c r="H221" i="2"/>
  <c r="E221" i="2"/>
  <c r="K220" i="2"/>
  <c r="K218" i="2" s="1"/>
  <c r="H220" i="2"/>
  <c r="E220" i="2"/>
  <c r="E218" i="2" s="1"/>
  <c r="M218" i="2"/>
  <c r="L218" i="2"/>
  <c r="J218" i="2"/>
  <c r="I218" i="2"/>
  <c r="H218" i="2"/>
  <c r="G218" i="2"/>
  <c r="F218" i="2"/>
  <c r="K217" i="2"/>
  <c r="K215" i="2" s="1"/>
  <c r="K213" i="2" s="1"/>
  <c r="H217" i="2"/>
  <c r="E217" i="2"/>
  <c r="E215" i="2" s="1"/>
  <c r="E213" i="2" s="1"/>
  <c r="M215" i="2"/>
  <c r="L215" i="2"/>
  <c r="L213" i="2" s="1"/>
  <c r="J215" i="2"/>
  <c r="J213" i="2" s="1"/>
  <c r="I215" i="2"/>
  <c r="H215" i="2"/>
  <c r="H213" i="2" s="1"/>
  <c r="G215" i="2"/>
  <c r="F215" i="2"/>
  <c r="F213" i="2" s="1"/>
  <c r="M213" i="2"/>
  <c r="I213" i="2"/>
  <c r="G213" i="2"/>
  <c r="K212" i="2"/>
  <c r="H212" i="2"/>
  <c r="E212" i="2"/>
  <c r="K211" i="2"/>
  <c r="K209" i="2" s="1"/>
  <c r="H211" i="2"/>
  <c r="E211" i="2"/>
  <c r="E209" i="2" s="1"/>
  <c r="M209" i="2"/>
  <c r="L209" i="2"/>
  <c r="J209" i="2"/>
  <c r="I209" i="2"/>
  <c r="H209" i="2"/>
  <c r="G209" i="2"/>
  <c r="F209" i="2"/>
  <c r="K208" i="2"/>
  <c r="K206" i="2" s="1"/>
  <c r="H208" i="2"/>
  <c r="E208" i="2"/>
  <c r="E206" i="2" s="1"/>
  <c r="M206" i="2"/>
  <c r="L206" i="2"/>
  <c r="J206" i="2"/>
  <c r="I206" i="2"/>
  <c r="H206" i="2"/>
  <c r="G206" i="2"/>
  <c r="F206" i="2"/>
  <c r="K205" i="2"/>
  <c r="K203" i="2" s="1"/>
  <c r="H205" i="2"/>
  <c r="E205" i="2"/>
  <c r="E203" i="2" s="1"/>
  <c r="M203" i="2"/>
  <c r="L203" i="2"/>
  <c r="J203" i="2"/>
  <c r="I203" i="2"/>
  <c r="H203" i="2"/>
  <c r="G203" i="2"/>
  <c r="F203" i="2"/>
  <c r="K202" i="2"/>
  <c r="H202" i="2"/>
  <c r="E202" i="2"/>
  <c r="K201" i="2"/>
  <c r="H201" i="2"/>
  <c r="E201" i="2"/>
  <c r="K200" i="2"/>
  <c r="H200" i="2"/>
  <c r="E200" i="2"/>
  <c r="K199" i="2"/>
  <c r="H199" i="2"/>
  <c r="H197" i="2" s="1"/>
  <c r="E199" i="2"/>
  <c r="M197" i="2"/>
  <c r="L197" i="2"/>
  <c r="K197" i="2"/>
  <c r="J197" i="2"/>
  <c r="I197" i="2"/>
  <c r="G197" i="2"/>
  <c r="F197" i="2"/>
  <c r="E197" i="2"/>
  <c r="K196" i="2"/>
  <c r="H196" i="2"/>
  <c r="E196" i="2"/>
  <c r="K195" i="2"/>
  <c r="H195" i="2"/>
  <c r="E195" i="2"/>
  <c r="K194" i="2"/>
  <c r="H194" i="2"/>
  <c r="E194" i="2"/>
  <c r="K193" i="2"/>
  <c r="K191" i="2" s="1"/>
  <c r="H193" i="2"/>
  <c r="E193" i="2"/>
  <c r="E191" i="2" s="1"/>
  <c r="M191" i="2"/>
  <c r="L191" i="2"/>
  <c r="J191" i="2"/>
  <c r="I191" i="2"/>
  <c r="H191" i="2"/>
  <c r="G191" i="2"/>
  <c r="F191" i="2"/>
  <c r="K190" i="2"/>
  <c r="H190" i="2"/>
  <c r="E190" i="2"/>
  <c r="K189" i="2"/>
  <c r="H189" i="2"/>
  <c r="E189" i="2"/>
  <c r="K188" i="2"/>
  <c r="K186" i="2" s="1"/>
  <c r="H188" i="2"/>
  <c r="E188" i="2"/>
  <c r="E186" i="2" s="1"/>
  <c r="M186" i="2"/>
  <c r="L186" i="2"/>
  <c r="L184" i="2" s="1"/>
  <c r="J186" i="2"/>
  <c r="J184" i="2" s="1"/>
  <c r="I186" i="2"/>
  <c r="H186" i="2"/>
  <c r="H184" i="2" s="1"/>
  <c r="G186" i="2"/>
  <c r="F186" i="2"/>
  <c r="F184" i="2" s="1"/>
  <c r="M184" i="2"/>
  <c r="I184" i="2"/>
  <c r="G184" i="2"/>
  <c r="K183" i="2"/>
  <c r="H183" i="2"/>
  <c r="H181" i="2" s="1"/>
  <c r="E183" i="2"/>
  <c r="M181" i="2"/>
  <c r="L181" i="2"/>
  <c r="K181" i="2"/>
  <c r="J181" i="2"/>
  <c r="I181" i="2"/>
  <c r="G181" i="2"/>
  <c r="F181" i="2"/>
  <c r="E181" i="2"/>
  <c r="K180" i="2"/>
  <c r="H180" i="2"/>
  <c r="H178" i="2" s="1"/>
  <c r="E180" i="2"/>
  <c r="M178" i="2"/>
  <c r="L178" i="2"/>
  <c r="K178" i="2"/>
  <c r="J178" i="2"/>
  <c r="I178" i="2"/>
  <c r="G178" i="2"/>
  <c r="F178" i="2"/>
  <c r="E178" i="2"/>
  <c r="K177" i="2"/>
  <c r="H177" i="2"/>
  <c r="H175" i="2" s="1"/>
  <c r="E177" i="2"/>
  <c r="M175" i="2"/>
  <c r="L175" i="2"/>
  <c r="K175" i="2"/>
  <c r="J175" i="2"/>
  <c r="I175" i="2"/>
  <c r="G175" i="2"/>
  <c r="F175" i="2"/>
  <c r="E175" i="2"/>
  <c r="K174" i="2"/>
  <c r="H174" i="2"/>
  <c r="H172" i="2" s="1"/>
  <c r="E174" i="2"/>
  <c r="M172" i="2"/>
  <c r="L172" i="2"/>
  <c r="K172" i="2"/>
  <c r="J172" i="2"/>
  <c r="I172" i="2"/>
  <c r="G172" i="2"/>
  <c r="F172" i="2"/>
  <c r="E172" i="2"/>
  <c r="K171" i="2"/>
  <c r="H171" i="2"/>
  <c r="H169" i="2" s="1"/>
  <c r="E171" i="2"/>
  <c r="M169" i="2"/>
  <c r="L169" i="2"/>
  <c r="K169" i="2"/>
  <c r="J169" i="2"/>
  <c r="I169" i="2"/>
  <c r="G169" i="2"/>
  <c r="F169" i="2"/>
  <c r="E169" i="2"/>
  <c r="K168" i="2"/>
  <c r="H168" i="2"/>
  <c r="H166" i="2" s="1"/>
  <c r="H164" i="2" s="1"/>
  <c r="E168" i="2"/>
  <c r="M166" i="2"/>
  <c r="M164" i="2" s="1"/>
  <c r="L166" i="2"/>
  <c r="K166" i="2"/>
  <c r="K164" i="2" s="1"/>
  <c r="J166" i="2"/>
  <c r="I166" i="2"/>
  <c r="I164" i="2" s="1"/>
  <c r="G166" i="2"/>
  <c r="G164" i="2" s="1"/>
  <c r="F166" i="2"/>
  <c r="E166" i="2"/>
  <c r="E164" i="2" s="1"/>
  <c r="L164" i="2"/>
  <c r="J164" i="2"/>
  <c r="F164" i="2"/>
  <c r="K163" i="2"/>
  <c r="K161" i="2" s="1"/>
  <c r="H163" i="2"/>
  <c r="E163" i="2"/>
  <c r="E161" i="2" s="1"/>
  <c r="M161" i="2"/>
  <c r="L161" i="2"/>
  <c r="J161" i="2"/>
  <c r="I161" i="2"/>
  <c r="H161" i="2"/>
  <c r="G161" i="2"/>
  <c r="F161" i="2"/>
  <c r="K160" i="2"/>
  <c r="K158" i="2" s="1"/>
  <c r="H160" i="2"/>
  <c r="E160" i="2"/>
  <c r="E158" i="2" s="1"/>
  <c r="M158" i="2"/>
  <c r="L158" i="2"/>
  <c r="J158" i="2"/>
  <c r="I158" i="2"/>
  <c r="H158" i="2"/>
  <c r="G158" i="2"/>
  <c r="F158" i="2"/>
  <c r="K157" i="2"/>
  <c r="K155" i="2" s="1"/>
  <c r="H157" i="2"/>
  <c r="E157" i="2"/>
  <c r="E155" i="2" s="1"/>
  <c r="M155" i="2"/>
  <c r="L155" i="2"/>
  <c r="J155" i="2"/>
  <c r="I155" i="2"/>
  <c r="H155" i="2"/>
  <c r="G155" i="2"/>
  <c r="F155" i="2"/>
  <c r="K154" i="2"/>
  <c r="K152" i="2" s="1"/>
  <c r="H154" i="2"/>
  <c r="E154" i="2"/>
  <c r="E152" i="2" s="1"/>
  <c r="M152" i="2"/>
  <c r="L152" i="2"/>
  <c r="J152" i="2"/>
  <c r="I152" i="2"/>
  <c r="H152" i="2"/>
  <c r="G152" i="2"/>
  <c r="F152" i="2"/>
  <c r="K151" i="2"/>
  <c r="K149" i="2" s="1"/>
  <c r="H151" i="2"/>
  <c r="E151" i="2"/>
  <c r="E149" i="2" s="1"/>
  <c r="M149" i="2"/>
  <c r="L149" i="2"/>
  <c r="J149" i="2"/>
  <c r="I149" i="2"/>
  <c r="H149" i="2"/>
  <c r="G149" i="2"/>
  <c r="F149" i="2"/>
  <c r="K148" i="2"/>
  <c r="K146" i="2" s="1"/>
  <c r="H148" i="2"/>
  <c r="E148" i="2"/>
  <c r="E146" i="2" s="1"/>
  <c r="M146" i="2"/>
  <c r="L146" i="2"/>
  <c r="L144" i="2" s="1"/>
  <c r="J146" i="2"/>
  <c r="J144" i="2" s="1"/>
  <c r="I146" i="2"/>
  <c r="H146" i="2"/>
  <c r="H144" i="2" s="1"/>
  <c r="G146" i="2"/>
  <c r="F146" i="2"/>
  <c r="F144" i="2" s="1"/>
  <c r="M144" i="2"/>
  <c r="K144" i="2"/>
  <c r="I144" i="2"/>
  <c r="G144" i="2"/>
  <c r="E144" i="2"/>
  <c r="K143" i="2"/>
  <c r="H143" i="2"/>
  <c r="H141" i="2" s="1"/>
  <c r="E143" i="2"/>
  <c r="M141" i="2"/>
  <c r="L141" i="2"/>
  <c r="K141" i="2"/>
  <c r="J141" i="2"/>
  <c r="I141" i="2"/>
  <c r="G141" i="2"/>
  <c r="F141" i="2"/>
  <c r="E141" i="2"/>
  <c r="K140" i="2"/>
  <c r="H140" i="2"/>
  <c r="E140" i="2"/>
  <c r="K139" i="2"/>
  <c r="H139" i="2"/>
  <c r="E139" i="2"/>
  <c r="K138" i="2"/>
  <c r="H138" i="2"/>
  <c r="E138" i="2"/>
  <c r="K137" i="2"/>
  <c r="H137" i="2"/>
  <c r="E137" i="2"/>
  <c r="K136" i="2"/>
  <c r="H136" i="2"/>
  <c r="E136" i="2"/>
  <c r="K135" i="2"/>
  <c r="H135" i="2"/>
  <c r="E135" i="2"/>
  <c r="E132" i="2" s="1"/>
  <c r="K134" i="2"/>
  <c r="H134" i="2"/>
  <c r="H132" i="2" s="1"/>
  <c r="E134" i="2"/>
  <c r="M132" i="2"/>
  <c r="L132" i="2"/>
  <c r="K132" i="2"/>
  <c r="J132" i="2"/>
  <c r="I132" i="2"/>
  <c r="G132" i="2"/>
  <c r="F132" i="2"/>
  <c r="K131" i="2"/>
  <c r="H131" i="2"/>
  <c r="E131" i="2"/>
  <c r="K130" i="2"/>
  <c r="H130" i="2"/>
  <c r="E130" i="2"/>
  <c r="K129" i="2"/>
  <c r="H129" i="2"/>
  <c r="E129" i="2"/>
  <c r="K128" i="2"/>
  <c r="K126" i="2" s="1"/>
  <c r="H128" i="2"/>
  <c r="E128" i="2"/>
  <c r="E126" i="2" s="1"/>
  <c r="M126" i="2"/>
  <c r="L126" i="2"/>
  <c r="J126" i="2"/>
  <c r="I126" i="2"/>
  <c r="H126" i="2"/>
  <c r="G126" i="2"/>
  <c r="F126" i="2"/>
  <c r="K125" i="2"/>
  <c r="K123" i="2" s="1"/>
  <c r="H125" i="2"/>
  <c r="E125" i="2"/>
  <c r="E123" i="2" s="1"/>
  <c r="M123" i="2"/>
  <c r="L123" i="2"/>
  <c r="J123" i="2"/>
  <c r="I123" i="2"/>
  <c r="H123" i="2"/>
  <c r="G123" i="2"/>
  <c r="F123" i="2"/>
  <c r="K122" i="2"/>
  <c r="H122" i="2"/>
  <c r="E122" i="2"/>
  <c r="K121" i="2"/>
  <c r="H121" i="2"/>
  <c r="E121" i="2"/>
  <c r="K120" i="2"/>
  <c r="H120" i="2"/>
  <c r="E120" i="2"/>
  <c r="K119" i="2"/>
  <c r="H119" i="2"/>
  <c r="E119" i="2"/>
  <c r="K118" i="2"/>
  <c r="K116" i="2" s="1"/>
  <c r="H118" i="2"/>
  <c r="E118" i="2"/>
  <c r="E116" i="2" s="1"/>
  <c r="M116" i="2"/>
  <c r="L116" i="2"/>
  <c r="J116" i="2"/>
  <c r="I116" i="2"/>
  <c r="H116" i="2"/>
  <c r="G116" i="2"/>
  <c r="F116" i="2"/>
  <c r="K115" i="2"/>
  <c r="H115" i="2"/>
  <c r="E115" i="2"/>
  <c r="K114" i="2"/>
  <c r="H114" i="2"/>
  <c r="E114" i="2"/>
  <c r="K113" i="2"/>
  <c r="K111" i="2" s="1"/>
  <c r="H113" i="2"/>
  <c r="E113" i="2"/>
  <c r="E111" i="2" s="1"/>
  <c r="M111" i="2"/>
  <c r="L111" i="2"/>
  <c r="J111" i="2"/>
  <c r="I111" i="2"/>
  <c r="H111" i="2"/>
  <c r="G111" i="2"/>
  <c r="F111" i="2"/>
  <c r="K110" i="2"/>
  <c r="H110" i="2"/>
  <c r="E110" i="2"/>
  <c r="K109" i="2"/>
  <c r="H109" i="2"/>
  <c r="E109" i="2"/>
  <c r="K108" i="2"/>
  <c r="H108" i="2"/>
  <c r="E108" i="2"/>
  <c r="K107" i="2"/>
  <c r="H107" i="2"/>
  <c r="E107" i="2"/>
  <c r="K106" i="2"/>
  <c r="H106" i="2"/>
  <c r="E106" i="2"/>
  <c r="K105" i="2"/>
  <c r="H105" i="2"/>
  <c r="H103" i="2" s="1"/>
  <c r="E105" i="2"/>
  <c r="M103" i="2"/>
  <c r="L103" i="2"/>
  <c r="K103" i="2"/>
  <c r="J103" i="2"/>
  <c r="I103" i="2"/>
  <c r="G103" i="2"/>
  <c r="F103" i="2"/>
  <c r="E103" i="2"/>
  <c r="K102" i="2"/>
  <c r="H102" i="2"/>
  <c r="E102" i="2"/>
  <c r="K101" i="2"/>
  <c r="H101" i="2"/>
  <c r="E101" i="2"/>
  <c r="K100" i="2"/>
  <c r="H100" i="2"/>
  <c r="H97" i="2" s="1"/>
  <c r="E100" i="2"/>
  <c r="K99" i="2"/>
  <c r="K97" i="2" s="1"/>
  <c r="H99" i="2"/>
  <c r="E99" i="2"/>
  <c r="E97" i="2" s="1"/>
  <c r="M97" i="2"/>
  <c r="L97" i="2"/>
  <c r="J97" i="2"/>
  <c r="I97" i="2"/>
  <c r="G97" i="2"/>
  <c r="F97" i="2"/>
  <c r="K96" i="2"/>
  <c r="H96" i="2"/>
  <c r="E96" i="2"/>
  <c r="K95" i="2"/>
  <c r="H95" i="2"/>
  <c r="H93" i="2" s="1"/>
  <c r="H91" i="2" s="1"/>
  <c r="E95" i="2"/>
  <c r="M93" i="2"/>
  <c r="M91" i="2" s="1"/>
  <c r="L93" i="2"/>
  <c r="K93" i="2"/>
  <c r="K91" i="2" s="1"/>
  <c r="J93" i="2"/>
  <c r="I93" i="2"/>
  <c r="I91" i="2" s="1"/>
  <c r="G93" i="2"/>
  <c r="G91" i="2" s="1"/>
  <c r="F93" i="2"/>
  <c r="E93" i="2"/>
  <c r="E91" i="2" s="1"/>
  <c r="L91" i="2"/>
  <c r="J91" i="2"/>
  <c r="F91" i="2"/>
  <c r="K90" i="2"/>
  <c r="K88" i="2" s="1"/>
  <c r="H90" i="2"/>
  <c r="E90" i="2"/>
  <c r="E88" i="2" s="1"/>
  <c r="M88" i="2"/>
  <c r="L88" i="2"/>
  <c r="J88" i="2"/>
  <c r="I88" i="2"/>
  <c r="H88" i="2"/>
  <c r="G88" i="2"/>
  <c r="F88" i="2"/>
  <c r="K87" i="2"/>
  <c r="K85" i="2" s="1"/>
  <c r="H87" i="2"/>
  <c r="E87" i="2"/>
  <c r="E85" i="2" s="1"/>
  <c r="M85" i="2"/>
  <c r="L85" i="2"/>
  <c r="J85" i="2"/>
  <c r="I85" i="2"/>
  <c r="H85" i="2"/>
  <c r="G85" i="2"/>
  <c r="F85" i="2"/>
  <c r="K84" i="2"/>
  <c r="K82" i="2" s="1"/>
  <c r="H84" i="2"/>
  <c r="E84" i="2"/>
  <c r="E82" i="2" s="1"/>
  <c r="M82" i="2"/>
  <c r="L82" i="2"/>
  <c r="J82" i="2"/>
  <c r="I82" i="2"/>
  <c r="H82" i="2"/>
  <c r="G82" i="2"/>
  <c r="F82" i="2"/>
  <c r="K81" i="2"/>
  <c r="K79" i="2" s="1"/>
  <c r="H81" i="2"/>
  <c r="E81" i="2"/>
  <c r="E79" i="2" s="1"/>
  <c r="M79" i="2"/>
  <c r="L79" i="2"/>
  <c r="J79" i="2"/>
  <c r="I79" i="2"/>
  <c r="H79" i="2"/>
  <c r="G79" i="2"/>
  <c r="F79" i="2"/>
  <c r="K78" i="2"/>
  <c r="K76" i="2" s="1"/>
  <c r="H78" i="2"/>
  <c r="E78" i="2"/>
  <c r="E76" i="2" s="1"/>
  <c r="M76" i="2"/>
  <c r="L76" i="2"/>
  <c r="J76" i="2"/>
  <c r="I76" i="2"/>
  <c r="H76" i="2"/>
  <c r="G76" i="2"/>
  <c r="F76" i="2"/>
  <c r="K75" i="2"/>
  <c r="H75" i="2"/>
  <c r="E75" i="2"/>
  <c r="K74" i="2"/>
  <c r="H74" i="2"/>
  <c r="H72" i="2" s="1"/>
  <c r="E74" i="2"/>
  <c r="M72" i="2"/>
  <c r="L72" i="2"/>
  <c r="K72" i="2"/>
  <c r="J72" i="2"/>
  <c r="I72" i="2"/>
  <c r="G72" i="2"/>
  <c r="F72" i="2"/>
  <c r="E72" i="2"/>
  <c r="K71" i="2"/>
  <c r="H71" i="2"/>
  <c r="H69" i="2" s="1"/>
  <c r="E71" i="2"/>
  <c r="M69" i="2"/>
  <c r="L69" i="2"/>
  <c r="K69" i="2"/>
  <c r="J69" i="2"/>
  <c r="I69" i="2"/>
  <c r="G69" i="2"/>
  <c r="F69" i="2"/>
  <c r="E69" i="2"/>
  <c r="K68" i="2"/>
  <c r="H68" i="2"/>
  <c r="E68" i="2"/>
  <c r="K67" i="2"/>
  <c r="H67" i="2"/>
  <c r="E67" i="2"/>
  <c r="K66" i="2"/>
  <c r="H66" i="2"/>
  <c r="H64" i="2" s="1"/>
  <c r="E66" i="2"/>
  <c r="M64" i="2"/>
  <c r="M62" i="2" s="1"/>
  <c r="L64" i="2"/>
  <c r="K64" i="2"/>
  <c r="K62" i="2" s="1"/>
  <c r="J64" i="2"/>
  <c r="I64" i="2"/>
  <c r="I62" i="2" s="1"/>
  <c r="G64" i="2"/>
  <c r="G62" i="2" s="1"/>
  <c r="F64" i="2"/>
  <c r="E64" i="2"/>
  <c r="E62" i="2" s="1"/>
  <c r="L62" i="2"/>
  <c r="J62" i="2"/>
  <c r="F62" i="2"/>
  <c r="K61" i="2"/>
  <c r="K59" i="2" s="1"/>
  <c r="H61" i="2"/>
  <c r="E61" i="2"/>
  <c r="E59" i="2" s="1"/>
  <c r="M59" i="2"/>
  <c r="L59" i="2"/>
  <c r="J59" i="2"/>
  <c r="I59" i="2"/>
  <c r="H59" i="2"/>
  <c r="G59" i="2"/>
  <c r="F59" i="2"/>
  <c r="K58" i="2"/>
  <c r="K56" i="2" s="1"/>
  <c r="H58" i="2"/>
  <c r="E58" i="2"/>
  <c r="E56" i="2" s="1"/>
  <c r="M56" i="2"/>
  <c r="L56" i="2"/>
  <c r="J56" i="2"/>
  <c r="I56" i="2"/>
  <c r="H56" i="2"/>
  <c r="G56" i="2"/>
  <c r="F56" i="2"/>
  <c r="K55" i="2"/>
  <c r="K53" i="2" s="1"/>
  <c r="H55" i="2"/>
  <c r="E55" i="2"/>
  <c r="E53" i="2" s="1"/>
  <c r="M53" i="2"/>
  <c r="L53" i="2"/>
  <c r="J53" i="2"/>
  <c r="I53" i="2"/>
  <c r="H53" i="2"/>
  <c r="G53" i="2"/>
  <c r="F53" i="2"/>
  <c r="K52" i="2"/>
  <c r="K50" i="2" s="1"/>
  <c r="H52" i="2"/>
  <c r="E52" i="2"/>
  <c r="E50" i="2" s="1"/>
  <c r="M50" i="2"/>
  <c r="L50" i="2"/>
  <c r="J50" i="2"/>
  <c r="I50" i="2"/>
  <c r="H50" i="2"/>
  <c r="G50" i="2"/>
  <c r="F50" i="2"/>
  <c r="K49" i="2"/>
  <c r="K47" i="2" s="1"/>
  <c r="K45" i="2" s="1"/>
  <c r="H49" i="2"/>
  <c r="E49" i="2"/>
  <c r="E47" i="2" s="1"/>
  <c r="E45" i="2" s="1"/>
  <c r="M47" i="2"/>
  <c r="L47" i="2"/>
  <c r="L45" i="2" s="1"/>
  <c r="J47" i="2"/>
  <c r="J45" i="2" s="1"/>
  <c r="I47" i="2"/>
  <c r="H47" i="2"/>
  <c r="H45" i="2" s="1"/>
  <c r="G47" i="2"/>
  <c r="F47" i="2"/>
  <c r="F45" i="2" s="1"/>
  <c r="M45" i="2"/>
  <c r="I45" i="2"/>
  <c r="G45" i="2"/>
  <c r="K44" i="2"/>
  <c r="H44" i="2"/>
  <c r="E44" i="2"/>
  <c r="K43" i="2"/>
  <c r="K41" i="2" s="1"/>
  <c r="K39" i="2" s="1"/>
  <c r="H43" i="2"/>
  <c r="E43" i="2"/>
  <c r="E41" i="2" s="1"/>
  <c r="E39" i="2" s="1"/>
  <c r="M41" i="2"/>
  <c r="L41" i="2"/>
  <c r="L39" i="2" s="1"/>
  <c r="J41" i="2"/>
  <c r="J39" i="2" s="1"/>
  <c r="I41" i="2"/>
  <c r="H41" i="2"/>
  <c r="H39" i="2" s="1"/>
  <c r="G41" i="2"/>
  <c r="F41" i="2"/>
  <c r="F39" i="2" s="1"/>
  <c r="M39" i="2"/>
  <c r="I39" i="2"/>
  <c r="G39" i="2"/>
  <c r="K38" i="2"/>
  <c r="H38" i="2"/>
  <c r="H36" i="2" s="1"/>
  <c r="E38" i="2"/>
  <c r="M36" i="2"/>
  <c r="L36" i="2"/>
  <c r="K36" i="2"/>
  <c r="J36" i="2"/>
  <c r="I36" i="2"/>
  <c r="G36" i="2"/>
  <c r="F36" i="2"/>
  <c r="E36" i="2"/>
  <c r="K35" i="2"/>
  <c r="H35" i="2"/>
  <c r="H33" i="2" s="1"/>
  <c r="E35" i="2"/>
  <c r="M33" i="2"/>
  <c r="L33" i="2"/>
  <c r="K33" i="2"/>
  <c r="J33" i="2"/>
  <c r="I33" i="2"/>
  <c r="G33" i="2"/>
  <c r="F33" i="2"/>
  <c r="E33" i="2"/>
  <c r="K32" i="2"/>
  <c r="H32" i="2"/>
  <c r="H30" i="2" s="1"/>
  <c r="E32" i="2"/>
  <c r="M30" i="2"/>
  <c r="L30" i="2"/>
  <c r="K30" i="2"/>
  <c r="J30" i="2"/>
  <c r="I30" i="2"/>
  <c r="G30" i="2"/>
  <c r="F30" i="2"/>
  <c r="E30" i="2"/>
  <c r="K29" i="2"/>
  <c r="H29" i="2"/>
  <c r="H27" i="2" s="1"/>
  <c r="E29" i="2"/>
  <c r="M27" i="2"/>
  <c r="L27" i="2"/>
  <c r="K27" i="2"/>
  <c r="J27" i="2"/>
  <c r="I27" i="2"/>
  <c r="G27" i="2"/>
  <c r="F27" i="2"/>
  <c r="E27" i="2"/>
  <c r="K26" i="2"/>
  <c r="H26" i="2"/>
  <c r="E26" i="2"/>
  <c r="K25" i="2"/>
  <c r="H25" i="2"/>
  <c r="E25" i="2"/>
  <c r="K24" i="2"/>
  <c r="H24" i="2"/>
  <c r="H22" i="2" s="1"/>
  <c r="E24" i="2"/>
  <c r="M22" i="2"/>
  <c r="L22" i="2"/>
  <c r="K22" i="2"/>
  <c r="J22" i="2"/>
  <c r="I22" i="2"/>
  <c r="G22" i="2"/>
  <c r="F22" i="2"/>
  <c r="E22" i="2"/>
  <c r="K21" i="2"/>
  <c r="H21" i="2"/>
  <c r="E21" i="2"/>
  <c r="K20" i="2"/>
  <c r="K18" i="2" s="1"/>
  <c r="H20" i="2"/>
  <c r="E20" i="2"/>
  <c r="E18" i="2" s="1"/>
  <c r="M18" i="2"/>
  <c r="L18" i="2"/>
  <c r="J18" i="2"/>
  <c r="I18" i="2"/>
  <c r="H18" i="2"/>
  <c r="G18" i="2"/>
  <c r="F18" i="2"/>
  <c r="K17" i="2"/>
  <c r="H17" i="2"/>
  <c r="E17" i="2"/>
  <c r="K16" i="2"/>
  <c r="H16" i="2"/>
  <c r="E16" i="2"/>
  <c r="K15" i="2"/>
  <c r="K13" i="2" s="1"/>
  <c r="H15" i="2"/>
  <c r="E15" i="2"/>
  <c r="E13" i="2" s="1"/>
  <c r="M13" i="2"/>
  <c r="L13" i="2"/>
  <c r="J13" i="2"/>
  <c r="J11" i="2" s="1"/>
  <c r="J10" i="2" s="1"/>
  <c r="H18" i="4" s="1"/>
  <c r="I13" i="2"/>
  <c r="H13" i="2"/>
  <c r="H11" i="2" s="1"/>
  <c r="G13" i="2"/>
  <c r="F13" i="2"/>
  <c r="F11" i="2" s="1"/>
  <c r="F10" i="2" s="1"/>
  <c r="D18" i="4" s="1"/>
  <c r="M11" i="2"/>
  <c r="M10" i="2" s="1"/>
  <c r="K18" i="4" s="1"/>
  <c r="I11" i="2"/>
  <c r="I10" i="2" s="1"/>
  <c r="G18" i="4" s="1"/>
  <c r="G11" i="2"/>
  <c r="G10" i="2" s="1"/>
  <c r="E18" i="4" s="1"/>
  <c r="I118" i="1"/>
  <c r="F118" i="1"/>
  <c r="C118" i="1"/>
  <c r="I117" i="1"/>
  <c r="F117" i="1"/>
  <c r="C117" i="1"/>
  <c r="I116" i="1"/>
  <c r="I115" i="1" s="1"/>
  <c r="F116" i="1"/>
  <c r="C116" i="1"/>
  <c r="C115" i="1" s="1"/>
  <c r="K115" i="1"/>
  <c r="J115" i="1"/>
  <c r="H115" i="1"/>
  <c r="G115" i="1"/>
  <c r="F115" i="1"/>
  <c r="E115" i="1"/>
  <c r="D115" i="1"/>
  <c r="I114" i="1"/>
  <c r="I112" i="1" s="1"/>
  <c r="F114" i="1"/>
  <c r="C114" i="1"/>
  <c r="C112" i="1" s="1"/>
  <c r="I113" i="1"/>
  <c r="F113" i="1"/>
  <c r="F112" i="1" s="1"/>
  <c r="C113" i="1"/>
  <c r="K112" i="1"/>
  <c r="H112" i="1"/>
  <c r="E112" i="1"/>
  <c r="I111" i="1"/>
  <c r="I109" i="1" s="1"/>
  <c r="F111" i="1"/>
  <c r="C111" i="1"/>
  <c r="C109" i="1" s="1"/>
  <c r="I110" i="1"/>
  <c r="F110" i="1"/>
  <c r="F109" i="1" s="1"/>
  <c r="C110" i="1"/>
  <c r="J109" i="1"/>
  <c r="G109" i="1"/>
  <c r="D109" i="1"/>
  <c r="I108" i="1"/>
  <c r="I106" i="1" s="1"/>
  <c r="F108" i="1"/>
  <c r="C108" i="1"/>
  <c r="C106" i="1" s="1"/>
  <c r="I107" i="1"/>
  <c r="F107" i="1"/>
  <c r="F106" i="1" s="1"/>
  <c r="C107" i="1"/>
  <c r="J106" i="1"/>
  <c r="G106" i="1"/>
  <c r="D106" i="1"/>
  <c r="I105" i="1"/>
  <c r="F105" i="1"/>
  <c r="C105" i="1"/>
  <c r="I104" i="1"/>
  <c r="F104" i="1"/>
  <c r="C104" i="1"/>
  <c r="I103" i="1"/>
  <c r="F103" i="1"/>
  <c r="C103" i="1"/>
  <c r="I102" i="1"/>
  <c r="F102" i="1"/>
  <c r="C102" i="1"/>
  <c r="I101" i="1"/>
  <c r="F101" i="1"/>
  <c r="C101" i="1"/>
  <c r="I100" i="1"/>
  <c r="F100" i="1"/>
  <c r="C100" i="1"/>
  <c r="I99" i="1"/>
  <c r="F99" i="1"/>
  <c r="C99" i="1"/>
  <c r="I98" i="1"/>
  <c r="F98" i="1"/>
  <c r="C98" i="1"/>
  <c r="I97" i="1"/>
  <c r="F97" i="1"/>
  <c r="C97" i="1"/>
  <c r="I96" i="1"/>
  <c r="F96" i="1"/>
  <c r="C96" i="1"/>
  <c r="I95" i="1"/>
  <c r="F95" i="1"/>
  <c r="C95" i="1"/>
  <c r="I94" i="1"/>
  <c r="F94" i="1"/>
  <c r="C94" i="1"/>
  <c r="I93" i="1"/>
  <c r="F93" i="1"/>
  <c r="C93" i="1"/>
  <c r="I92" i="1"/>
  <c r="F92" i="1"/>
  <c r="C92" i="1"/>
  <c r="I91" i="1"/>
  <c r="F91" i="1"/>
  <c r="C91" i="1"/>
  <c r="I90" i="1"/>
  <c r="F90" i="1"/>
  <c r="C90" i="1"/>
  <c r="I89" i="1"/>
  <c r="F89" i="1"/>
  <c r="C89" i="1"/>
  <c r="I88" i="1"/>
  <c r="F88" i="1"/>
  <c r="C88" i="1"/>
  <c r="I87" i="1"/>
  <c r="F87" i="1"/>
  <c r="C87" i="1"/>
  <c r="I86" i="1"/>
  <c r="F86" i="1"/>
  <c r="C86" i="1"/>
  <c r="I85" i="1"/>
  <c r="I83" i="1" s="1"/>
  <c r="I82" i="1" s="1"/>
  <c r="F85" i="1"/>
  <c r="C85" i="1"/>
  <c r="C83" i="1" s="1"/>
  <c r="C82" i="1" s="1"/>
  <c r="I84" i="1"/>
  <c r="F84" i="1"/>
  <c r="F83" i="1" s="1"/>
  <c r="F82" i="1" s="1"/>
  <c r="C84" i="1"/>
  <c r="J83" i="1"/>
  <c r="G83" i="1"/>
  <c r="D83" i="1"/>
  <c r="J82" i="1"/>
  <c r="G82" i="1"/>
  <c r="D82" i="1"/>
  <c r="I81" i="1"/>
  <c r="F81" i="1"/>
  <c r="C81" i="1"/>
  <c r="I80" i="1"/>
  <c r="F80" i="1"/>
  <c r="C80" i="1"/>
  <c r="I79" i="1"/>
  <c r="F79" i="1"/>
  <c r="C79" i="1"/>
  <c r="J78" i="1"/>
  <c r="I78" i="1"/>
  <c r="G78" i="1"/>
  <c r="F78" i="1"/>
  <c r="D78" i="1"/>
  <c r="C78" i="1"/>
  <c r="I77" i="1"/>
  <c r="F77" i="1"/>
  <c r="C77" i="1"/>
  <c r="I76" i="1"/>
  <c r="F76" i="1"/>
  <c r="C76" i="1"/>
  <c r="I75" i="1"/>
  <c r="F75" i="1"/>
  <c r="C75" i="1"/>
  <c r="I74" i="1"/>
  <c r="F74" i="1"/>
  <c r="C74" i="1"/>
  <c r="J73" i="1"/>
  <c r="I73" i="1"/>
  <c r="G73" i="1"/>
  <c r="F73" i="1"/>
  <c r="D73" i="1"/>
  <c r="C73" i="1"/>
  <c r="I72" i="1"/>
  <c r="F72" i="1"/>
  <c r="F71" i="1" s="1"/>
  <c r="C72" i="1"/>
  <c r="J71" i="1"/>
  <c r="I71" i="1"/>
  <c r="G71" i="1"/>
  <c r="G68" i="1" s="1"/>
  <c r="D71" i="1"/>
  <c r="C71" i="1"/>
  <c r="I70" i="1"/>
  <c r="F70" i="1"/>
  <c r="C70" i="1"/>
  <c r="K69" i="1"/>
  <c r="I69" i="1"/>
  <c r="I68" i="1" s="1"/>
  <c r="H69" i="1"/>
  <c r="F69" i="1"/>
  <c r="E69" i="1"/>
  <c r="C69" i="1"/>
  <c r="C68" i="1" s="1"/>
  <c r="K68" i="1"/>
  <c r="J68" i="1"/>
  <c r="H68" i="1"/>
  <c r="E68" i="1"/>
  <c r="D68" i="1"/>
  <c r="I67" i="1"/>
  <c r="I65" i="1" s="1"/>
  <c r="F67" i="1"/>
  <c r="C67" i="1"/>
  <c r="C65" i="1" s="1"/>
  <c r="I66" i="1"/>
  <c r="F66" i="1"/>
  <c r="F65" i="1" s="1"/>
  <c r="C66" i="1"/>
  <c r="K65" i="1"/>
  <c r="H65" i="1"/>
  <c r="E65" i="1"/>
  <c r="I64" i="1"/>
  <c r="F64" i="1"/>
  <c r="C64" i="1"/>
  <c r="I63" i="1"/>
  <c r="F63" i="1"/>
  <c r="C63" i="1"/>
  <c r="I62" i="1"/>
  <c r="I60" i="1" s="1"/>
  <c r="I58" i="1" s="1"/>
  <c r="F62" i="1"/>
  <c r="C62" i="1"/>
  <c r="C60" i="1" s="1"/>
  <c r="C58" i="1" s="1"/>
  <c r="I61" i="1"/>
  <c r="F61" i="1"/>
  <c r="F60" i="1" s="1"/>
  <c r="F58" i="1" s="1"/>
  <c r="C61" i="1"/>
  <c r="J60" i="1"/>
  <c r="J58" i="1" s="1"/>
  <c r="J49" i="1" s="1"/>
  <c r="G60" i="1"/>
  <c r="G58" i="1" s="1"/>
  <c r="G49" i="1" s="1"/>
  <c r="D60" i="1"/>
  <c r="D58" i="1" s="1"/>
  <c r="D49" i="1" s="1"/>
  <c r="I59" i="1"/>
  <c r="F59" i="1"/>
  <c r="C59" i="1"/>
  <c r="I57" i="1"/>
  <c r="F57" i="1"/>
  <c r="F56" i="1" s="1"/>
  <c r="C57" i="1"/>
  <c r="K56" i="1"/>
  <c r="I56" i="1"/>
  <c r="H56" i="1"/>
  <c r="E56" i="1"/>
  <c r="C56" i="1"/>
  <c r="I55" i="1"/>
  <c r="F55" i="1"/>
  <c r="C55" i="1"/>
  <c r="J54" i="1"/>
  <c r="I54" i="1"/>
  <c r="G54" i="1"/>
  <c r="F54" i="1"/>
  <c r="D54" i="1"/>
  <c r="C54" i="1"/>
  <c r="I53" i="1"/>
  <c r="F53" i="1"/>
  <c r="F52" i="1" s="1"/>
  <c r="C53" i="1"/>
  <c r="K52" i="1"/>
  <c r="K49" i="1" s="1"/>
  <c r="K12" i="1" s="1"/>
  <c r="K15" i="4" s="1"/>
  <c r="I52" i="1"/>
  <c r="H52" i="1"/>
  <c r="E52" i="1"/>
  <c r="E49" i="1" s="1"/>
  <c r="E12" i="1" s="1"/>
  <c r="E15" i="4" s="1"/>
  <c r="C52" i="1"/>
  <c r="I51" i="1"/>
  <c r="F51" i="1"/>
  <c r="C51" i="1"/>
  <c r="J50" i="1"/>
  <c r="I50" i="1"/>
  <c r="I49" i="1" s="1"/>
  <c r="G50" i="1"/>
  <c r="F50" i="1"/>
  <c r="D50" i="1"/>
  <c r="C50" i="1"/>
  <c r="C49" i="1" s="1"/>
  <c r="H49" i="1"/>
  <c r="I48" i="1"/>
  <c r="F48" i="1"/>
  <c r="C48" i="1"/>
  <c r="I47" i="1"/>
  <c r="F47" i="1"/>
  <c r="C47" i="1"/>
  <c r="I46" i="1"/>
  <c r="I44" i="1" s="1"/>
  <c r="I43" i="1" s="1"/>
  <c r="F46" i="1"/>
  <c r="C46" i="1"/>
  <c r="C44" i="1" s="1"/>
  <c r="C43" i="1" s="1"/>
  <c r="I45" i="1"/>
  <c r="F45" i="1"/>
  <c r="F44" i="1" s="1"/>
  <c r="F43" i="1" s="1"/>
  <c r="C45" i="1"/>
  <c r="J44" i="1"/>
  <c r="G44" i="1"/>
  <c r="D44" i="1"/>
  <c r="J43" i="1"/>
  <c r="G43" i="1"/>
  <c r="D43" i="1"/>
  <c r="I42" i="1"/>
  <c r="I40" i="1" s="1"/>
  <c r="I13" i="1" s="1"/>
  <c r="I12" i="1" s="1"/>
  <c r="F42" i="1"/>
  <c r="C42" i="1"/>
  <c r="C40" i="1" s="1"/>
  <c r="C13" i="1" s="1"/>
  <c r="C12" i="1" s="1"/>
  <c r="I41" i="1"/>
  <c r="F41" i="1"/>
  <c r="F40" i="1" s="1"/>
  <c r="C41" i="1"/>
  <c r="J40" i="1"/>
  <c r="G40" i="1"/>
  <c r="D40" i="1"/>
  <c r="I39" i="1"/>
  <c r="F39" i="1"/>
  <c r="C39" i="1"/>
  <c r="I38" i="1"/>
  <c r="F38" i="1"/>
  <c r="C38" i="1"/>
  <c r="I37" i="1"/>
  <c r="F37" i="1"/>
  <c r="C37" i="1"/>
  <c r="I36" i="1"/>
  <c r="F36" i="1"/>
  <c r="C36" i="1"/>
  <c r="I35" i="1"/>
  <c r="F35" i="1"/>
  <c r="C35" i="1"/>
  <c r="I34" i="1"/>
  <c r="F34" i="1"/>
  <c r="C34" i="1"/>
  <c r="I33" i="1"/>
  <c r="F33" i="1"/>
  <c r="C33" i="1"/>
  <c r="I32" i="1"/>
  <c r="F32" i="1"/>
  <c r="C32" i="1"/>
  <c r="I31" i="1"/>
  <c r="F31" i="1"/>
  <c r="C31" i="1"/>
  <c r="I30" i="1"/>
  <c r="F30" i="1"/>
  <c r="C30" i="1"/>
  <c r="I29" i="1"/>
  <c r="F29" i="1"/>
  <c r="C29" i="1"/>
  <c r="I28" i="1"/>
  <c r="F28" i="1"/>
  <c r="C28" i="1"/>
  <c r="I27" i="1"/>
  <c r="F27" i="1"/>
  <c r="C27" i="1"/>
  <c r="I26" i="1"/>
  <c r="F26" i="1"/>
  <c r="C26" i="1"/>
  <c r="I25" i="1"/>
  <c r="F25" i="1"/>
  <c r="C25" i="1"/>
  <c r="I24" i="1"/>
  <c r="F24" i="1"/>
  <c r="C24" i="1"/>
  <c r="I23" i="1"/>
  <c r="F23" i="1"/>
  <c r="C23" i="1"/>
  <c r="I22" i="1"/>
  <c r="F22" i="1"/>
  <c r="C22" i="1"/>
  <c r="I21" i="1"/>
  <c r="F21" i="1"/>
  <c r="C21" i="1"/>
  <c r="J20" i="1"/>
  <c r="I20" i="1"/>
  <c r="G20" i="1"/>
  <c r="F20" i="1"/>
  <c r="D20" i="1"/>
  <c r="C20" i="1"/>
  <c r="I19" i="1"/>
  <c r="F19" i="1"/>
  <c r="F18" i="1" s="1"/>
  <c r="C19" i="1"/>
  <c r="J18" i="1"/>
  <c r="J13" i="1" s="1"/>
  <c r="J12" i="1" s="1"/>
  <c r="I18" i="1"/>
  <c r="G18" i="1"/>
  <c r="G13" i="1" s="1"/>
  <c r="G12" i="1" s="1"/>
  <c r="G15" i="4" s="1"/>
  <c r="D18" i="1"/>
  <c r="D13" i="1" s="1"/>
  <c r="D12" i="1" s="1"/>
  <c r="D15" i="4" s="1"/>
  <c r="C18" i="1"/>
  <c r="I17" i="1"/>
  <c r="F17" i="1"/>
  <c r="C17" i="1"/>
  <c r="I16" i="1"/>
  <c r="F16" i="1"/>
  <c r="C16" i="1"/>
  <c r="I15" i="1"/>
  <c r="F15" i="1"/>
  <c r="C15" i="1"/>
  <c r="J14" i="1"/>
  <c r="I14" i="1"/>
  <c r="G14" i="1"/>
  <c r="F14" i="1"/>
  <c r="D14" i="1"/>
  <c r="C14" i="1"/>
  <c r="H12" i="1"/>
  <c r="C15" i="4" l="1"/>
  <c r="G17" i="4"/>
  <c r="F13" i="1"/>
  <c r="F49" i="1"/>
  <c r="F68" i="1"/>
  <c r="L11" i="2"/>
  <c r="L10" i="2" s="1"/>
  <c r="J18" i="4" s="1"/>
  <c r="E11" i="2"/>
  <c r="K11" i="2"/>
  <c r="H62" i="2"/>
  <c r="E184" i="2"/>
  <c r="K184" i="2"/>
  <c r="K243" i="2"/>
  <c r="H243" i="2"/>
  <c r="H10" i="2" s="1"/>
  <c r="E274" i="2"/>
  <c r="H15" i="4"/>
  <c r="G29" i="3"/>
  <c r="D29" i="3"/>
  <c r="D14" i="3" s="1"/>
  <c r="D12" i="3" s="1"/>
  <c r="J29" i="3"/>
  <c r="G87" i="3"/>
  <c r="D87" i="3"/>
  <c r="J87" i="3"/>
  <c r="D111" i="3"/>
  <c r="D107" i="3" s="1"/>
  <c r="D97" i="3" s="1"/>
  <c r="F64" i="5"/>
  <c r="F56" i="5" s="1"/>
  <c r="F45" i="5" s="1"/>
  <c r="L64" i="5"/>
  <c r="L56" i="5" s="1"/>
  <c r="L45" i="5" s="1"/>
  <c r="L15" i="5" s="1"/>
  <c r="L13" i="5" s="1"/>
  <c r="K17" i="4" s="1"/>
  <c r="D64" i="5"/>
  <c r="D56" i="5" s="1"/>
  <c r="J64" i="5"/>
  <c r="J56" i="5" s="1"/>
  <c r="G115" i="3"/>
  <c r="G97" i="3" s="1"/>
  <c r="D115" i="3"/>
  <c r="J115" i="3"/>
  <c r="J97" i="3" s="1"/>
  <c r="G138" i="3"/>
  <c r="G169" i="3"/>
  <c r="G167" i="3" s="1"/>
  <c r="D169" i="3"/>
  <c r="D167" i="3" s="1"/>
  <c r="J169" i="3"/>
  <c r="J167" i="3" s="1"/>
  <c r="D23" i="5"/>
  <c r="D17" i="5" s="1"/>
  <c r="D15" i="5" s="1"/>
  <c r="D13" i="5" s="1"/>
  <c r="J23" i="5"/>
  <c r="J17" i="5" s="1"/>
  <c r="J15" i="5" s="1"/>
  <c r="J13" i="5" s="1"/>
  <c r="D45" i="5"/>
  <c r="J45" i="5"/>
  <c r="G77" i="5"/>
  <c r="G75" i="5" s="1"/>
  <c r="F15" i="5"/>
  <c r="F13" i="5" s="1"/>
  <c r="E17" i="4" s="1"/>
  <c r="E61" i="5"/>
  <c r="E56" i="5"/>
  <c r="E45" i="5" s="1"/>
  <c r="E15" i="5" s="1"/>
  <c r="E13" i="5" s="1"/>
  <c r="D17" i="4" s="1"/>
  <c r="K61" i="5"/>
  <c r="K56" i="5"/>
  <c r="K45" i="5" s="1"/>
  <c r="K15" i="5" s="1"/>
  <c r="K13" i="5" s="1"/>
  <c r="I70" i="5"/>
  <c r="G70" i="5" s="1"/>
  <c r="G64" i="5" s="1"/>
  <c r="G56" i="5" s="1"/>
  <c r="G45" i="5" s="1"/>
  <c r="G15" i="5" s="1"/>
  <c r="G13" i="5" s="1"/>
  <c r="J14" i="3" l="1"/>
  <c r="J12" i="3" s="1"/>
  <c r="G14" i="3"/>
  <c r="G12" i="3" s="1"/>
  <c r="F18" i="4"/>
  <c r="K10" i="2"/>
  <c r="I18" i="4" s="1"/>
  <c r="F12" i="1"/>
  <c r="F15" i="4"/>
  <c r="F17" i="4" s="1"/>
  <c r="I64" i="5"/>
  <c r="I56" i="5" s="1"/>
  <c r="I45" i="5" s="1"/>
  <c r="I15" i="5" s="1"/>
  <c r="I13" i="5" s="1"/>
  <c r="H17" i="4" s="1"/>
  <c r="E10" i="2"/>
  <c r="C18" i="4" s="1"/>
  <c r="J15" i="4"/>
  <c r="C17" i="4"/>
  <c r="I15" i="4" l="1"/>
  <c r="I17" i="4" s="1"/>
  <c r="J17" i="4"/>
</calcChain>
</file>

<file path=xl/sharedStrings.xml><?xml version="1.0" encoding="utf-8"?>
<sst xmlns="http://schemas.openxmlformats.org/spreadsheetml/2006/main" count="2583" uniqueCount="733">
  <si>
    <t>Հաշվետվություն</t>
  </si>
  <si>
    <t xml:space="preserve">                             Հաստատում եմ                Արարատ համայնքի ղեկավար   Ա.Ավետիսյան</t>
  </si>
  <si>
    <t>Համայնքի բյուջեի եկամուտների կատարման վերաբերյալ</t>
  </si>
  <si>
    <t>(01/01/23 - 31/12/23թ. ժամանակահատվածի համար)</t>
  </si>
  <si>
    <t>Տարեկան հաստատված պլան</t>
  </si>
  <si>
    <t>Տարեկան ճշտված պլան</t>
  </si>
  <si>
    <t>Փաստացի</t>
  </si>
  <si>
    <t>Հոդվածի համար</t>
  </si>
  <si>
    <t>Ընդամենը</t>
  </si>
  <si>
    <t>այդ թվում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</si>
  <si>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</si>
  <si>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</si>
  <si>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</si>
  <si>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</si>
  <si>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</si>
  <si>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</si>
  <si>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</si>
  <si>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</si>
  <si>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</t>
  </si>
  <si>
    <t xml:space="preserve">այդ թվում՛ 1.ՀԱՐԿԵՐ ԵՎ ՏՈՒՐՔԵՐ      </t>
  </si>
  <si>
    <t>7100</t>
  </si>
  <si>
    <t>X</t>
  </si>
  <si>
    <t>այդ թվում`1.1 Գույքային հարկեր անշարժ գույքից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</si>
  <si>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</si>
  <si>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</si>
  <si>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</si>
  <si>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</si>
  <si>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</si>
  <si>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</si>
  <si>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</si>
  <si>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 xml:space="preserve">1.3 Տեղական տուրքեր 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</si>
  <si>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</si>
  <si>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</si>
  <si>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</si>
  <si>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</si>
  <si>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</si>
  <si>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</si>
  <si>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</si>
  <si>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</si>
  <si>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</si>
  <si>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</si>
  <si>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</si>
  <si>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</si>
  <si>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</si>
  <si>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</si>
  <si>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</si>
  <si>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</si>
  <si>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</si>
  <si>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</si>
  <si>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</si>
  <si>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</si>
  <si>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</si>
  <si>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</si>
  <si>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</si>
  <si>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</si>
  <si>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</si>
  <si>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</si>
  <si>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</si>
  <si>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</si>
  <si>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</si>
  <si>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</si>
  <si>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</si>
  <si>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</si>
  <si>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</si>
  <si>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</si>
  <si>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</si>
  <si>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</si>
  <si>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</si>
  <si>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</si>
  <si>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</si>
  <si>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</si>
  <si>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</si>
  <si>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</si>
  <si>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</si>
  <si>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</si>
  <si>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</si>
  <si>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</si>
  <si>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</si>
  <si>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</si>
  <si>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</si>
  <si>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</si>
  <si>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</si>
  <si>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</si>
  <si>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</si>
  <si>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</si>
  <si>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</si>
  <si>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</si>
  <si>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</si>
  <si>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</si>
  <si>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</si>
  <si>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</si>
  <si>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</si>
  <si>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</si>
  <si>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</si>
  <si>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</si>
  <si>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</si>
  <si>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</si>
  <si>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</si>
  <si>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</si>
  <si>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</si>
  <si>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</si>
  <si>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</si>
  <si>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</si>
  <si>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</si>
  <si>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</si>
  <si>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</si>
  <si>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</si>
  <si>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</si>
  <si>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</si>
  <si>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</si>
  <si>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</si>
  <si>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</si>
  <si>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</si>
  <si>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</si>
  <si>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</si>
  <si>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</si>
  <si>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</si>
  <si>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</si>
  <si>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</si>
  <si>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</si>
  <si>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</si>
  <si>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</si>
  <si>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</si>
  <si>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</si>
  <si>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</si>
  <si>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</si>
  <si>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</si>
  <si>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</si>
  <si>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</si>
  <si>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</si>
  <si>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</si>
  <si>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</si>
  <si>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</si>
  <si>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</si>
  <si>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</si>
  <si>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</si>
  <si>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</si>
  <si>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</si>
  <si>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</si>
  <si>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</si>
  <si>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</si>
  <si>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</si>
  <si>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</si>
  <si>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</si>
  <si>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</si>
  <si>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</si>
  <si>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</si>
  <si>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</si>
  <si>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</si>
  <si>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 xml:space="preserve">                        Հաստատում եմ  Արարատ համայնքի ղեկավար   Ա.Ավետիսյան</t>
  </si>
  <si>
    <t>Համայնքի բյուջեի ծախսերի կատարման վերաբերյալ</t>
  </si>
  <si>
    <t>01/01/23 - 31/12/23թ. ժամանակահատվածի համար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</si>
  <si>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</si>
  <si>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</si>
  <si>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</si>
  <si>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</si>
  <si>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</si>
  <si>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</si>
  <si>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</si>
  <si>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</si>
  <si>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</si>
  <si>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 xml:space="preserve">ԸՆԴԱՄԵՆԸ ԾԱԽՍԵՐ </t>
  </si>
  <si>
    <t xml:space="preserve">ԸՆԴՀԱՆՈՒՐ ԲՆՈՒՅԹԻ ՀԱՆՐԱՅԻՆ ԾԱՌԱՅՈՒԹՅՈՒՆՆԵՐ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</si>
  <si>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</si>
  <si>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</si>
  <si>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</si>
  <si>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</si>
  <si>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</si>
  <si>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</si>
  <si>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</si>
  <si>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</si>
  <si>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</si>
  <si>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</si>
  <si>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</si>
  <si>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</si>
  <si>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</si>
  <si>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</si>
  <si>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</si>
  <si>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</si>
  <si>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</si>
  <si>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</si>
  <si>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</si>
  <si>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</si>
  <si>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</si>
  <si>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</si>
  <si>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</si>
  <si>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</si>
  <si>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</si>
  <si>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</si>
  <si>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</si>
  <si>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</si>
  <si>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</si>
  <si>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</si>
  <si>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</si>
  <si>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</si>
  <si>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</si>
  <si>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</si>
  <si>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</si>
  <si>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</si>
  <si>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</si>
  <si>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</si>
  <si>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</si>
  <si>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</si>
  <si>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</si>
  <si>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</si>
  <si>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</si>
  <si>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</si>
  <si>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</si>
  <si>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</si>
  <si>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</si>
  <si>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</si>
  <si>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</si>
  <si>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</si>
  <si>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</si>
  <si>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</si>
  <si>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</si>
  <si>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</si>
  <si>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</si>
  <si>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</si>
  <si>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</si>
  <si>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</si>
  <si>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</si>
  <si>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</si>
  <si>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</si>
  <si>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</si>
  <si>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</si>
  <si>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</si>
  <si>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</si>
  <si>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</si>
  <si>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</si>
  <si>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</si>
  <si>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</si>
  <si>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</si>
  <si>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</si>
  <si>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</si>
  <si>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</si>
  <si>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</si>
  <si>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</si>
  <si>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</si>
  <si>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</si>
  <si>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</si>
  <si>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</si>
  <si>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</si>
  <si>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</si>
  <si>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</si>
  <si>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</si>
  <si>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</si>
  <si>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</si>
  <si>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</si>
  <si>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</si>
  <si>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</si>
  <si>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</si>
  <si>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</si>
  <si>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</si>
  <si>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</si>
  <si>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</si>
  <si>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</si>
  <si>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</si>
  <si>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</si>
  <si>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</si>
  <si>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</si>
  <si>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</si>
  <si>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</si>
  <si>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</si>
  <si>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</si>
  <si>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</si>
  <si>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</si>
  <si>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</si>
  <si>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</si>
  <si>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</si>
  <si>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</si>
  <si>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</si>
  <si>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</si>
  <si>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</si>
  <si>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</si>
  <si>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</si>
  <si>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</si>
  <si>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</si>
  <si>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</si>
  <si>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</si>
  <si>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</si>
  <si>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</si>
  <si>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</si>
  <si>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</si>
  <si>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</si>
  <si>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</si>
  <si>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</si>
  <si>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</si>
  <si>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</si>
  <si>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</si>
  <si>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</si>
  <si>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</si>
  <si>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</si>
  <si>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</si>
  <si>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</si>
  <si>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</si>
  <si>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</si>
  <si>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</si>
  <si>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</si>
  <si>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</si>
  <si>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</si>
  <si>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</si>
  <si>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</si>
  <si>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</si>
  <si>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</si>
  <si>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</si>
  <si>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</si>
  <si>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</si>
  <si>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</si>
  <si>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</si>
  <si>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</si>
  <si>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</si>
  <si>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</si>
  <si>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</si>
  <si>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</si>
  <si>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</si>
  <si>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</si>
  <si>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</si>
  <si>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</si>
  <si>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</si>
  <si>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</si>
  <si>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</si>
  <si>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</si>
  <si>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</si>
  <si>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</si>
  <si>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</si>
  <si>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</si>
  <si>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</si>
  <si>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</si>
  <si>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</si>
  <si>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</si>
  <si>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</si>
  <si>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</si>
  <si>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</si>
  <si>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</si>
  <si>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</si>
  <si>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</si>
  <si>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</si>
  <si>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</si>
  <si>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</si>
  <si>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</si>
  <si>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</si>
  <si>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</si>
  <si>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</si>
  <si>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</si>
  <si>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</si>
  <si>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</si>
  <si>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</si>
  <si>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</si>
  <si>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</si>
  <si>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</si>
  <si>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</si>
  <si>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</si>
  <si>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                            Հաստատում եմ              Արարատ  համայնքի ղեկավար                                      Ա.Ավետիսյան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</si>
  <si>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</si>
  <si>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</si>
  <si>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</si>
  <si>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</si>
  <si>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</si>
  <si>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</si>
  <si>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</si>
  <si>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</si>
  <si>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</si>
  <si>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</si>
  <si>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</si>
  <si>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NN</t>
  </si>
  <si>
    <t>անվանումները</t>
  </si>
  <si>
    <t>ֆոնդային մաս</t>
  </si>
  <si>
    <t xml:space="preserve"> ԸՆԴԱՄԵՆԸ    ԾԱԽՍԵՐ  </t>
  </si>
  <si>
    <t xml:space="preserve">այդ թվում` </t>
  </si>
  <si>
    <t xml:space="preserve">Ա.   ԸՆԹԱՑԻԿ  ԾԱԽՍԵՐ՛ </t>
  </si>
  <si>
    <t>x</t>
  </si>
  <si>
    <t xml:space="preserve">1.1 ԱՇԽԱՏԱՆՔԻ ՎԱՐՁԱՏՐՈՒԹՅՈՒՆ </t>
  </si>
  <si>
    <t xml:space="preserve">ԴՐԱՄՈՎ ՎՃԱՐՎՈՂ ԱՇԽԱՏԱՎԱՐՁԵՐ ԵՎ ՀԱՎԵԼԱՎՃԱՐՆԵՐ 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</si>
  <si>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</si>
  <si>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</si>
  <si>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</si>
  <si>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</si>
  <si>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</si>
  <si>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</si>
  <si>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</si>
  <si>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</si>
  <si>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</si>
  <si>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</si>
  <si>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</si>
  <si>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</si>
  <si>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</si>
  <si>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</si>
  <si>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</si>
  <si>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</si>
  <si>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</si>
  <si>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</si>
  <si>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</si>
  <si>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</si>
  <si>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</si>
  <si>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</si>
  <si>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</si>
  <si>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</si>
  <si>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</si>
  <si>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</si>
  <si>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</si>
  <si>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</si>
  <si>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</si>
  <si>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</si>
  <si>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</si>
  <si>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</si>
  <si>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</si>
  <si>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</si>
  <si>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</si>
  <si>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</si>
  <si>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</si>
  <si>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</si>
  <si>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</si>
  <si>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</si>
  <si>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</si>
  <si>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</si>
  <si>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</si>
  <si>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</si>
  <si>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</si>
  <si>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</si>
  <si>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</si>
  <si>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</si>
  <si>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</si>
  <si>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</si>
  <si>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</si>
  <si>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</si>
  <si>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</si>
  <si>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</si>
  <si>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</si>
  <si>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</si>
  <si>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</si>
  <si>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</si>
  <si>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</si>
  <si>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</si>
  <si>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</si>
  <si>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>Գրասենյակային նյութեր և հագուստ</t>
  </si>
  <si>
    <t>4261</t>
  </si>
  <si>
    <t>Գյուղատնտեսական ապրանքներ</t>
  </si>
  <si>
    <t>4262</t>
  </si>
  <si>
    <t>Վերապատրաստման և ուսուցման նյութեր (աշխատողների վերապատրաստում)</t>
  </si>
  <si>
    <t>4263</t>
  </si>
  <si>
    <t xml:space="preserve"> Տրանսպորտային նյութեր</t>
  </si>
  <si>
    <t>4264</t>
  </si>
  <si>
    <t xml:space="preserve"> Շրջակա միջավայրի պաշտպանության և գիտական նյութեր</t>
  </si>
  <si>
    <t>4265</t>
  </si>
  <si>
    <t>Առողջապահական  և լաբորատոր նյութեր</t>
  </si>
  <si>
    <t>4266</t>
  </si>
  <si>
    <t xml:space="preserve"> 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</si>
  <si>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</si>
  <si>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</si>
  <si>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</si>
  <si>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</si>
  <si>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</si>
  <si>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</si>
  <si>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</si>
  <si>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</si>
  <si>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</si>
  <si>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</si>
  <si>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</si>
  <si>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</si>
  <si>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</si>
  <si>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</si>
  <si>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</si>
  <si>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</si>
  <si>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</si>
  <si>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</si>
  <si>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</si>
  <si>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>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</si>
  <si>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</si>
  <si>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</si>
  <si>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</si>
  <si>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Սուբսիդիաներ ոչ-ֆինանսական պետական (hամայնքային) կազմակերպություններին </t>
  </si>
  <si>
    <t>4511</t>
  </si>
  <si>
    <t xml:space="preserve">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</si>
  <si>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</si>
  <si>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</si>
  <si>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Սուբսիդիաներ ոչ պետական (ոչ hամայնքային) ոչ ֆինանսական կազմակերպություններին </t>
  </si>
  <si>
    <t>4521</t>
  </si>
  <si>
    <t xml:space="preserve">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</si>
  <si>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</si>
  <si>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</si>
  <si>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</si>
  <si>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</si>
  <si>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</si>
  <si>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</si>
  <si>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</si>
  <si>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</si>
  <si>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</si>
  <si>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</si>
  <si>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</si>
  <si>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</si>
  <si>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</si>
  <si>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</si>
  <si>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</si>
  <si>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</si>
  <si>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</si>
  <si>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</si>
  <si>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</si>
  <si>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</si>
  <si>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</si>
  <si>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</si>
  <si>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</si>
  <si>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</si>
  <si>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</si>
  <si>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</si>
  <si>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</si>
  <si>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</si>
  <si>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</si>
  <si>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</si>
  <si>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 xml:space="preserve"> - այլ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</si>
  <si>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</si>
  <si>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</si>
  <si>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</si>
  <si>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</si>
  <si>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</si>
  <si>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</si>
  <si>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</si>
  <si>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</si>
  <si>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</si>
  <si>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</si>
  <si>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</si>
  <si>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</si>
  <si>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</si>
  <si>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</si>
  <si>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</si>
  <si>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</si>
  <si>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</si>
  <si>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</si>
  <si>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</si>
  <si>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</si>
  <si>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</si>
  <si>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</si>
  <si>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</si>
  <si>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</si>
  <si>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</si>
  <si>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</si>
  <si>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</si>
  <si>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</si>
  <si>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</si>
  <si>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</si>
  <si>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</si>
  <si>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</si>
  <si>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</si>
  <si>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</si>
  <si>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</si>
  <si>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</si>
  <si>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</si>
  <si>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</si>
  <si>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</si>
  <si>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</si>
  <si>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</si>
  <si>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</si>
  <si>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</si>
  <si>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</si>
  <si>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</si>
  <si>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</si>
  <si>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</si>
  <si>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</si>
  <si>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</si>
  <si>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</si>
  <si>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</si>
  <si>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</si>
  <si>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</si>
  <si>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</si>
  <si>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</si>
  <si>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</si>
  <si>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</si>
  <si>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</si>
  <si>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</si>
  <si>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</si>
  <si>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</si>
  <si>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</si>
  <si>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</si>
  <si>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</si>
  <si>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</si>
  <si>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</si>
  <si>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</si>
  <si>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</si>
  <si>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</si>
  <si>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</si>
  <si>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</si>
  <si>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</si>
  <si>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</si>
  <si>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</si>
  <si>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</si>
  <si>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</si>
  <si>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</si>
  <si>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</si>
  <si>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</si>
  <si>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</si>
  <si>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</si>
  <si>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</si>
  <si>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</si>
  <si>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</si>
  <si>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</si>
  <si>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</si>
  <si>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</si>
  <si>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</si>
  <si>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</si>
  <si>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</si>
  <si>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</si>
  <si>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</si>
  <si>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</si>
  <si>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</si>
  <si>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</si>
  <si>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</si>
  <si>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</si>
  <si>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</si>
  <si>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</si>
  <si>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</si>
  <si>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</si>
  <si>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</si>
  <si>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</si>
  <si>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</si>
  <si>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</si>
  <si>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</si>
  <si>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</si>
  <si>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</si>
  <si>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</si>
  <si>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</si>
  <si>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</si>
  <si>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</si>
  <si>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</si>
  <si>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</si>
  <si>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</si>
  <si>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</si>
  <si>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</si>
  <si>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</si>
  <si>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</si>
  <si>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</si>
  <si>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</si>
  <si>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</si>
  <si>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</si>
  <si>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</si>
  <si>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</si>
  <si>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</si>
  <si>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</si>
  <si>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</si>
  <si>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</si>
  <si>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</si>
  <si>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 xml:space="preserve">                                                          Հաստատում եմ                                      Արարատ  համայնքի ղեկավար                                                                       Ա.Ավետիսյան</t>
  </si>
  <si>
    <t>ՀՀ ֆինանսների  նախար,   203002,   Արարատ ք.</t>
  </si>
  <si>
    <t>Համայնքի բյուջեի հավելուրդի կամ պակասույթի (Դեֆիցիտի) կատարման վերաբերյալ</t>
  </si>
  <si>
    <t>(02/01/23 - 29/12/23թ. ժամանակահատվածի համար)</t>
  </si>
  <si>
    <t>Տողի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</si>
  <si>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</si>
  <si>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</si>
  <si>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</si>
  <si>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</si>
  <si>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</si>
  <si>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</si>
  <si>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</si>
  <si>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</si>
  <si>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 xml:space="preserve">                                                Հաստատում եմ ՝                          Արարատ համայնքի ղեկավար                                         Ա.Ավետիսյան 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</si>
  <si>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</si>
  <si>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                  (02/01/23 - 29/12/23թ. ժամանակահատվածի համար)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</si>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</sst>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.00\ _֏_-;\-* #,##0.00\ _֏_-;_-* &quot;-&quot;??\ _֏_-;_-@_-"/>
    <numFmt numFmtId="169" formatCode="_-* #,##0\ _֏_-;\-* #,##0\ _֏_-;_-* &quot;-&quot;??\ _֏_-;_-@_-"/>
  </numFmts>
  <fonts count="33" x14ac:knownFonts="1"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b/>
      <sz val="11"/>
      <name val="Arial LatArm"/>
      <family val="2"/>
    </font>
    <font>
      <sz val="7"/>
      <name val="Arial LatArm"/>
      <family val="2"/>
    </font>
    <font>
      <sz val="8"/>
      <color indexed="8"/>
      <name val="Calibri"/>
      <family val="2"/>
      <charset val="1"/>
    </font>
    <font>
      <b/>
      <sz val="16"/>
      <name val="Arial LatArm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name val="Arial LatArm"/>
      <family val="2"/>
    </font>
    <font>
      <sz val="12"/>
      <color indexed="8"/>
      <name val="Calibri"/>
      <family val="2"/>
      <charset val="1"/>
    </font>
    <font>
      <sz val="9"/>
      <name val="Arial LatArm"/>
      <family val="2"/>
    </font>
    <font>
      <sz val="9"/>
      <color indexed="8"/>
      <name val="Calibri"/>
      <family val="2"/>
      <charset val="1"/>
    </font>
    <font>
      <b/>
      <sz val="9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thin">
        <color rgb="FFB0B0B0"/>
      </bottom>
      <diagonal/>
    </border>
  </borders>
  <cellStyleXfs count="53">
    <xf numFmtId="0" fontId="0" fillId="0" borderId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68">
    <xf numFmtId="0" fontId="0" fillId="0" borderId="0" xfId="0"/>
    <xf numFmtId="0" fontId="0" fillId="0" borderId="10" xfId="43" applyFill="1" applyBorder="1"/>
    <xf numFmtId="0" fontId="20" fillId="0" borderId="10" xfId="47" applyFont="1" applyFill="1" applyBorder="1" applyAlignment="1">
      <alignment horizontal="right"/>
    </xf>
    <xf numFmtId="0" fontId="21" fillId="0" borderId="10" xfId="47" applyFont="1" applyFill="1" applyBorder="1" applyAlignment="1">
      <alignment horizontal="right" vertical="center" wrapText="1"/>
    </xf>
    <xf numFmtId="0" fontId="20" fillId="0" borderId="10" xfId="46" applyFont="1" applyFill="1" applyBorder="1" applyAlignment="1">
      <alignment vertical="center"/>
    </xf>
    <xf numFmtId="0" fontId="20" fillId="0" borderId="10" xfId="46" applyFont="1" applyFill="1" applyBorder="1" applyAlignment="1">
      <alignment horizontal="center" vertical="center"/>
    </xf>
    <xf numFmtId="4" fontId="19" fillId="0" borderId="12" xfId="50" applyNumberFormat="1" applyFont="1" applyFill="1" applyBorder="1" applyAlignment="1">
      <alignment horizontal="right" vertical="center"/>
    </xf>
    <xf numFmtId="4" fontId="19" fillId="0" borderId="12" xfId="50" applyNumberFormat="1" applyFont="1" applyFill="1" applyBorder="1" applyAlignment="1">
      <alignment horizontal="center" vertical="center" wrapText="1"/>
    </xf>
    <xf numFmtId="0" fontId="19" fillId="0" borderId="12" xfId="49" applyFont="1" applyFill="1" applyBorder="1" applyAlignment="1">
      <alignment horizontal="left" vertical="center" wrapText="1"/>
    </xf>
    <xf numFmtId="4" fontId="19" fillId="0" borderId="12" xfId="45" applyNumberFormat="1" applyFont="1" applyFill="1" applyBorder="1" applyAlignment="1">
      <alignment horizontal="center" vertical="center" textRotation="90" wrapText="1"/>
    </xf>
    <xf numFmtId="4" fontId="19" fillId="0" borderId="12" xfId="45" applyNumberFormat="1" applyFont="1" applyFill="1" applyBorder="1" applyAlignment="1">
      <alignment horizontal="center" vertical="center"/>
    </xf>
    <xf numFmtId="4" fontId="19" fillId="0" borderId="12" xfId="45" applyNumberFormat="1" applyFont="1" applyFill="1" applyBorder="1" applyAlignment="1">
      <alignment horizontal="center" vertical="center" wrapText="1"/>
    </xf>
    <xf numFmtId="4" fontId="22" fillId="0" borderId="12" xfId="45" applyNumberFormat="1" applyFont="1" applyFill="1" applyBorder="1" applyAlignment="1">
      <alignment horizontal="left" vertical="center"/>
    </xf>
    <xf numFmtId="0" fontId="19" fillId="0" borderId="11" xfId="51" applyFont="1" applyFill="1" applyBorder="1" applyAlignment="1">
      <alignment horizontal="right" vertical="center"/>
    </xf>
    <xf numFmtId="0" fontId="19" fillId="0" borderId="11" xfId="48" applyFont="1" applyFill="1" applyBorder="1" applyAlignment="1">
      <alignment vertical="center" wrapText="1"/>
    </xf>
    <xf numFmtId="0" fontId="19" fillId="0" borderId="11" xfId="44" applyFont="1" applyFill="1" applyBorder="1" applyAlignment="1">
      <alignment horizontal="center" vertical="center"/>
    </xf>
    <xf numFmtId="3" fontId="19" fillId="0" borderId="11" xfId="52" applyNumberFormat="1" applyFont="1" applyFill="1" applyBorder="1" applyAlignment="1">
      <alignment horizontal="right" vertical="center"/>
    </xf>
    <xf numFmtId="0" fontId="23" fillId="0" borderId="10" xfId="43" applyFont="1" applyFill="1" applyBorder="1"/>
    <xf numFmtId="0" fontId="24" fillId="0" borderId="10" xfId="46" applyFont="1" applyFill="1" applyBorder="1" applyAlignment="1">
      <alignment vertical="center"/>
    </xf>
    <xf numFmtId="0" fontId="25" fillId="0" borderId="10" xfId="43" applyFont="1" applyFill="1" applyBorder="1" applyAlignment="1">
      <alignment horizontal="right" vertical="center" wrapText="1"/>
    </xf>
    <xf numFmtId="0" fontId="26" fillId="0" borderId="10" xfId="43" applyFont="1" applyFill="1" applyBorder="1"/>
    <xf numFmtId="0" fontId="26" fillId="0" borderId="13" xfId="43" applyFont="1" applyFill="1" applyBorder="1" applyAlignment="1"/>
    <xf numFmtId="0" fontId="26" fillId="0" borderId="14" xfId="43" applyFont="1" applyFill="1" applyBorder="1" applyAlignment="1"/>
    <xf numFmtId="0" fontId="26" fillId="0" borderId="15" xfId="43" applyFont="1" applyFill="1" applyBorder="1" applyAlignment="1"/>
    <xf numFmtId="0" fontId="26" fillId="0" borderId="10" xfId="43" applyFont="1" applyFill="1" applyBorder="1" applyAlignment="1">
      <alignment horizontal="center"/>
    </xf>
    <xf numFmtId="0" fontId="26" fillId="0" borderId="16" xfId="43" applyFont="1" applyFill="1" applyBorder="1" applyAlignment="1"/>
    <xf numFmtId="0" fontId="18" fillId="0" borderId="12" xfId="49" applyFont="1" applyFill="1" applyBorder="1" applyAlignment="1">
      <alignment horizontal="left" vertical="top" wrapText="1"/>
    </xf>
    <xf numFmtId="4" fontId="19" fillId="0" borderId="12" xfId="45" applyNumberFormat="1" applyFont="1" applyFill="1" applyBorder="1" applyAlignment="1">
      <alignment horizontal="center" vertical="center" textRotation="88" wrapText="1"/>
    </xf>
    <xf numFmtId="0" fontId="19" fillId="0" borderId="11" xfId="48" applyFont="1" applyFill="1" applyBorder="1" applyAlignment="1">
      <alignment horizontal="left" vertical="top" wrapText="1"/>
    </xf>
    <xf numFmtId="0" fontId="18" fillId="0" borderId="11" xfId="44" applyFont="1" applyFill="1" applyBorder="1" applyAlignment="1">
      <alignment horizontal="center" vertical="center"/>
    </xf>
    <xf numFmtId="169" fontId="22" fillId="0" borderId="11" xfId="1" applyNumberFormat="1" applyFont="1" applyFill="1" applyBorder="1" applyAlignment="1">
      <alignment horizontal="right" wrapText="1"/>
    </xf>
    <xf numFmtId="0" fontId="19" fillId="0" borderId="11" xfId="44" applyFont="1" applyFill="1" applyBorder="1" applyAlignment="1">
      <alignment horizontal="right"/>
    </xf>
    <xf numFmtId="3" fontId="19" fillId="0" borderId="11" xfId="52" applyNumberFormat="1" applyFont="1" applyFill="1" applyBorder="1" applyAlignment="1">
      <alignment horizontal="right"/>
    </xf>
    <xf numFmtId="3" fontId="19" fillId="0" borderId="11" xfId="44" applyNumberFormat="1" applyFont="1" applyFill="1" applyBorder="1" applyAlignment="1">
      <alignment horizontal="center" vertical="center"/>
    </xf>
    <xf numFmtId="3" fontId="19" fillId="0" borderId="11" xfId="52" applyNumberFormat="1" applyFont="1" applyFill="1" applyBorder="1" applyAlignment="1">
      <alignment horizontal="center" vertical="center"/>
    </xf>
    <xf numFmtId="0" fontId="19" fillId="0" borderId="11" xfId="48" applyFont="1" applyFill="1" applyBorder="1" applyAlignment="1">
      <alignment horizontal="left" vertical="center" wrapText="1"/>
    </xf>
    <xf numFmtId="4" fontId="19" fillId="0" borderId="11" xfId="52" applyNumberFormat="1" applyFont="1" applyFill="1" applyBorder="1" applyAlignment="1">
      <alignment horizontal="right"/>
    </xf>
    <xf numFmtId="3" fontId="19" fillId="0" borderId="11" xfId="44" applyNumberFormat="1" applyFont="1" applyFill="1" applyBorder="1" applyAlignment="1">
      <alignment horizontal="right"/>
    </xf>
    <xf numFmtId="0" fontId="20" fillId="0" borderId="10" xfId="47" applyFont="1" applyFill="1" applyBorder="1" applyAlignment="1"/>
    <xf numFmtId="0" fontId="21" fillId="0" borderId="10" xfId="47" applyFont="1" applyFill="1" applyBorder="1" applyAlignment="1">
      <alignment horizontal="center" vertical="center" wrapText="1"/>
    </xf>
    <xf numFmtId="0" fontId="19" fillId="0" borderId="12" xfId="49" applyFont="1" applyFill="1" applyBorder="1" applyAlignment="1">
      <alignment horizontal="center" vertical="center" wrapText="1"/>
    </xf>
    <xf numFmtId="3" fontId="19" fillId="0" borderId="11" xfId="52" applyNumberFormat="1" applyFont="1" applyFill="1" applyBorder="1" applyAlignment="1"/>
    <xf numFmtId="3" fontId="22" fillId="0" borderId="11" xfId="44" applyNumberFormat="1" applyFont="1" applyFill="1" applyBorder="1" applyAlignment="1"/>
    <xf numFmtId="3" fontId="22" fillId="0" borderId="11" xfId="44" applyNumberFormat="1" applyFont="1" applyFill="1" applyBorder="1" applyAlignment="1">
      <alignment horizontal="center" vertical="center"/>
    </xf>
    <xf numFmtId="3" fontId="22" fillId="0" borderId="11" xfId="52" applyNumberFormat="1" applyFont="1" applyFill="1" applyBorder="1" applyAlignment="1"/>
    <xf numFmtId="3" fontId="22" fillId="0" borderId="11" xfId="52" applyNumberFormat="1" applyFont="1" applyFill="1" applyBorder="1" applyAlignment="1">
      <alignment horizontal="right" vertical="center"/>
    </xf>
    <xf numFmtId="3" fontId="19" fillId="0" borderId="11" xfId="44" applyNumberFormat="1" applyFont="1" applyFill="1" applyBorder="1" applyAlignment="1"/>
    <xf numFmtId="0" fontId="19" fillId="0" borderId="11" xfId="44" applyFont="1" applyFill="1" applyBorder="1" applyAlignment="1"/>
    <xf numFmtId="0" fontId="19" fillId="0" borderId="11" xfId="48" applyFont="1" applyFill="1" applyBorder="1" applyAlignment="1">
      <alignment vertical="top" wrapText="1"/>
    </xf>
    <xf numFmtId="4" fontId="19" fillId="0" borderId="11" xfId="52" applyNumberFormat="1" applyFont="1" applyFill="1" applyBorder="1" applyAlignment="1">
      <alignment horizontal="right" vertical="center"/>
    </xf>
    <xf numFmtId="0" fontId="27" fillId="0" borderId="10" xfId="43" applyFont="1" applyFill="1" applyBorder="1" applyAlignment="1">
      <alignment horizontal="center" vertical="center" wrapText="1"/>
    </xf>
    <xf numFmtId="0" fontId="28" fillId="0" borderId="10" xfId="47" applyFont="1" applyFill="1" applyBorder="1" applyAlignment="1">
      <alignment horizontal="center"/>
    </xf>
    <xf numFmtId="0" fontId="29" fillId="0" borderId="10" xfId="43" applyFont="1" applyFill="1" applyBorder="1" applyAlignment="1">
      <alignment horizontal="center"/>
    </xf>
    <xf numFmtId="0" fontId="28" fillId="0" borderId="10" xfId="46" applyFont="1" applyFill="1" applyBorder="1" applyAlignment="1">
      <alignment horizontal="center" vertical="center"/>
    </xf>
    <xf numFmtId="0" fontId="28" fillId="0" borderId="10" xfId="46" applyFont="1" applyFill="1" applyBorder="1" applyAlignment="1">
      <alignment horizontal="left" vertical="center"/>
    </xf>
    <xf numFmtId="0" fontId="28" fillId="0" borderId="10" xfId="46" applyFont="1" applyFill="1" applyBorder="1" applyAlignment="1">
      <alignment horizontal="left" vertical="center"/>
    </xf>
    <xf numFmtId="0" fontId="0" fillId="0" borderId="10" xfId="43" applyFill="1" applyBorder="1" applyAlignment="1">
      <alignment horizontal="left"/>
    </xf>
    <xf numFmtId="0" fontId="18" fillId="0" borderId="12" xfId="49" applyFont="1" applyFill="1" applyBorder="1" applyAlignment="1">
      <alignment horizontal="left" vertical="center" wrapText="1"/>
    </xf>
    <xf numFmtId="0" fontId="30" fillId="0" borderId="11" xfId="44" applyFont="1" applyFill="1" applyBorder="1" applyAlignment="1">
      <alignment horizontal="center" vertical="center"/>
    </xf>
    <xf numFmtId="0" fontId="30" fillId="0" borderId="11" xfId="48" applyFont="1" applyFill="1" applyBorder="1" applyAlignment="1">
      <alignment horizontal="left" vertical="center" wrapText="1"/>
    </xf>
    <xf numFmtId="4" fontId="30" fillId="0" borderId="11" xfId="52" applyNumberFormat="1" applyFont="1" applyFill="1" applyBorder="1" applyAlignment="1">
      <alignment horizontal="right" vertical="center"/>
    </xf>
    <xf numFmtId="3" fontId="30" fillId="0" borderId="11" xfId="52" applyNumberFormat="1" applyFont="1" applyFill="1" applyBorder="1" applyAlignment="1">
      <alignment horizontal="right" vertical="center"/>
    </xf>
    <xf numFmtId="0" fontId="31" fillId="0" borderId="10" xfId="43" applyFont="1" applyFill="1" applyBorder="1"/>
    <xf numFmtId="0" fontId="32" fillId="0" borderId="10" xfId="47" applyFont="1" applyFill="1" applyBorder="1" applyAlignment="1">
      <alignment horizontal="center"/>
    </xf>
    <xf numFmtId="0" fontId="27" fillId="0" borderId="10" xfId="43" applyFont="1" applyFill="1" applyBorder="1" applyAlignment="1">
      <alignment horizontal="right" vertical="center" wrapText="1"/>
    </xf>
    <xf numFmtId="0" fontId="29" fillId="0" borderId="10" xfId="43" applyFont="1" applyFill="1" applyBorder="1"/>
    <xf numFmtId="0" fontId="28" fillId="0" borderId="10" xfId="46" applyFont="1" applyFill="1" applyBorder="1" applyAlignment="1">
      <alignment horizontal="center" vertical="center" wrapText="1"/>
    </xf>
    <xf numFmtId="0" fontId="29" fillId="0" borderId="10" xfId="43" applyFont="1" applyFill="1" applyBorder="1" applyAlignment="1">
      <alignment horizontal="left"/>
    </xf>
  </cellXfs>
  <cellStyles count="5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bckgrnd_900" xfId="43"/>
    <cellStyle name="cntr_arm10_Bord_900" xfId="44"/>
    <cellStyle name="cntr_arm10_BordGrey_900" xfId="45"/>
    <cellStyle name="cntr_arm10bld_900" xfId="46"/>
    <cellStyle name="cntrBtm_arm10bld_900" xfId="47"/>
    <cellStyle name="left_arm10_BordWW_900" xfId="48"/>
    <cellStyle name="left_arm10_GrBordWW_900" xfId="49"/>
    <cellStyle name="rgt_arm10_BordGrey_900" xfId="50"/>
    <cellStyle name="rgt_arm14_bld_900" xfId="51"/>
    <cellStyle name="rgt_arm14_Money_900" xfId="52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 customBuilti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"/>
  <sheetViews>
    <sheetView zoomScaleSheetLayoutView="100" workbookViewId="0">
      <selection activeCell="M1" sqref="M1"/>
    </sheetView>
  </sheetViews>
  <sheetFormatPr defaultRowHeight="15" customHeight="1" x14ac:dyDescent="0.25"/>
  <cols>
    <col min="1" max="1" width="12.7109375" style="1" customWidth="1"/>
    <col min="2" max="2" width="5.140625" style="1" customWidth="1"/>
    <col min="3" max="4" width="10.7109375" style="1" customWidth="1"/>
    <col min="5" max="5" width="9.7109375" style="1" customWidth="1"/>
    <col min="6" max="6" width="10.7109375" style="1" customWidth="1"/>
    <col min="7" max="8" width="10.5703125" style="1" customWidth="1"/>
    <col min="9" max="9" width="10.85546875" style="1" customWidth="1"/>
    <col min="10" max="11" width="10.5703125" style="1" customWidth="1"/>
    <col min="12" max="13" width="19" style="1" customWidth="1"/>
    <col min="14" max="16384" width="9.140625" style="1"/>
  </cols>
  <sheetData>
    <row r="1" spans="1:26" ht="49.5" customHeight="1" x14ac:dyDescent="0.25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3"/>
      <c r="J1" s="3"/>
      <c r="K1" s="3"/>
    </row>
    <row r="2" spans="1:26" ht="15" customHeight="1" x14ac:dyDescent="0.25">
      <c r="A2" s="4"/>
      <c r="B2" s="5" t="s">
        <v>2</v>
      </c>
      <c r="C2" s="5"/>
      <c r="D2" s="5"/>
      <c r="E2" s="5"/>
      <c r="F2" s="5"/>
      <c r="G2" s="5"/>
      <c r="H2" s="5"/>
      <c r="I2" s="5"/>
      <c r="J2" s="5"/>
    </row>
    <row r="3" spans="1:26" ht="15" customHeight="1" x14ac:dyDescent="0.25">
      <c r="A3" s="4"/>
      <c r="B3" s="4"/>
      <c r="C3" s="4" t="s">
        <v>3</v>
      </c>
      <c r="D3" s="4"/>
      <c r="E3" s="4"/>
      <c r="F3" s="4"/>
      <c r="G3" s="4"/>
      <c r="H3" s="4"/>
      <c r="I3" s="4"/>
      <c r="J3" s="4"/>
      <c r="K3" s="4"/>
    </row>
    <row r="4" spans="1:26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26" ht="12" customHeight="1" x14ac:dyDescent="0.25"/>
    <row r="6" spans="1:26" ht="15" hidden="1" customHeight="1" x14ac:dyDescent="0.25"/>
    <row r="7" spans="1:26" ht="15" hidden="1" customHeight="1" x14ac:dyDescent="0.25"/>
    <row r="8" spans="1:26" ht="29.25" customHeight="1" x14ac:dyDescent="0.25">
      <c r="A8" s="6"/>
      <c r="B8" s="6"/>
      <c r="C8" s="6"/>
      <c r="D8" s="7"/>
      <c r="E8" s="7" t="s">
        <v>4</v>
      </c>
      <c r="F8" s="7"/>
      <c r="G8" s="7"/>
      <c r="H8" s="7" t="s">
        <v>5</v>
      </c>
      <c r="I8" s="7"/>
      <c r="J8" s="7" t="s">
        <v>6</v>
      </c>
      <c r="K8" s="7"/>
    </row>
    <row r="9" spans="1:26" ht="60.75" customHeight="1" x14ac:dyDescent="0.25">
      <c r="A9" s="8"/>
      <c r="B9" s="9" t="s">
        <v>7</v>
      </c>
      <c r="C9" s="10" t="s">
        <v>8</v>
      </c>
      <c r="D9" s="11"/>
      <c r="E9" s="11" t="s">
        <v>9</v>
      </c>
      <c r="F9" s="11" t="s">
        <v>8</v>
      </c>
      <c r="G9" s="11"/>
      <c r="H9" s="11" t="s">
        <v>9</v>
      </c>
      <c r="I9" s="11" t="s">
        <v>8</v>
      </c>
      <c r="J9" s="7"/>
      <c r="K9" s="7" t="s">
        <v>9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6" ht="20.100000000000001" customHeight="1" x14ac:dyDescent="0.25">
      <c r="A10" s="12" t="s">
        <v>10</v>
      </c>
      <c r="B10" s="10"/>
      <c r="C10" s="10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7" t="s">
        <v>15</v>
      </c>
      <c r="K10" s="7" t="s">
        <v>16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" customHeight="1" x14ac:dyDescent="0.25">
      <c r="A11" s="13">
        <v>2</v>
      </c>
      <c r="B11" s="13">
        <v>3</v>
      </c>
      <c r="C11" s="13">
        <v>4</v>
      </c>
      <c r="D11" s="13">
        <v>5</v>
      </c>
      <c r="E11" s="13">
        <v>6</v>
      </c>
      <c r="F11" s="13">
        <v>7</v>
      </c>
      <c r="G11" s="13">
        <v>8</v>
      </c>
      <c r="H11" s="13">
        <v>9</v>
      </c>
      <c r="I11" s="13">
        <v>10</v>
      </c>
      <c r="J11" s="13">
        <v>11</v>
      </c>
      <c r="K11" s="13">
        <v>12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6" ht="39.950000000000003" customHeight="1" x14ac:dyDescent="0.25">
      <c r="A12" s="14" t="s">
        <v>18</v>
      </c>
      <c r="B12" s="15"/>
      <c r="C12" s="16">
        <f t="shared" ref="C12:K12" si="0">SUM(C13,C49,C68)</f>
        <v>2333051200</v>
      </c>
      <c r="D12" s="16">
        <f t="shared" si="0"/>
        <v>2188624900</v>
      </c>
      <c r="E12" s="16">
        <f t="shared" si="0"/>
        <v>564426300</v>
      </c>
      <c r="F12" s="16">
        <f t="shared" si="0"/>
        <v>3676049884</v>
      </c>
      <c r="G12" s="16">
        <f t="shared" si="0"/>
        <v>2205337400</v>
      </c>
      <c r="H12" s="16">
        <f t="shared" si="0"/>
        <v>1907712484</v>
      </c>
      <c r="I12" s="16">
        <f t="shared" si="0"/>
        <v>3355189106.8999996</v>
      </c>
      <c r="J12" s="16">
        <f t="shared" si="0"/>
        <v>2217258741.8999996</v>
      </c>
      <c r="K12" s="16">
        <f t="shared" si="0"/>
        <v>1574930365</v>
      </c>
    </row>
    <row r="13" spans="1:26" ht="39.950000000000003" customHeight="1" x14ac:dyDescent="0.25">
      <c r="A13" s="14" t="s">
        <v>19</v>
      </c>
      <c r="B13" s="15" t="s">
        <v>20</v>
      </c>
      <c r="C13" s="16">
        <f>SUM(C14,C18,C20,C40,C43)</f>
        <v>515601000</v>
      </c>
      <c r="D13" s="16">
        <f>SUM(D14,D18,D20,D40,D43)</f>
        <v>515601000</v>
      </c>
      <c r="E13" s="16" t="s">
        <v>21</v>
      </c>
      <c r="F13" s="16">
        <f>SUM(F14,F18,F20,F40,F43)</f>
        <v>515601000</v>
      </c>
      <c r="G13" s="16">
        <f>SUM(G14,G18,G20,G40,G43)</f>
        <v>515601000</v>
      </c>
      <c r="H13" s="16" t="s">
        <v>21</v>
      </c>
      <c r="I13" s="16">
        <f>SUM(I14,I18,I20,I40,I43)</f>
        <v>396853959.60000002</v>
      </c>
      <c r="J13" s="16">
        <f>SUM(J14,J18,J20,J40,J43)</f>
        <v>396853959.60000002</v>
      </c>
      <c r="K13" s="16" t="s">
        <v>21</v>
      </c>
    </row>
    <row r="14" spans="1:26" ht="39.950000000000003" customHeight="1" x14ac:dyDescent="0.25">
      <c r="A14" s="14" t="s">
        <v>22</v>
      </c>
      <c r="B14" s="15" t="s">
        <v>23</v>
      </c>
      <c r="C14" s="16">
        <f>SUM(C15,C16,C17)</f>
        <v>228763700</v>
      </c>
      <c r="D14" s="16">
        <f>SUM(D15,D16,D17)</f>
        <v>228763700</v>
      </c>
      <c r="E14" s="16" t="s">
        <v>21</v>
      </c>
      <c r="F14" s="16">
        <f>SUM(F15,F16,F17)</f>
        <v>228763700</v>
      </c>
      <c r="G14" s="16">
        <f>SUM(G15,G16,G17)</f>
        <v>228763700</v>
      </c>
      <c r="H14" s="16" t="s">
        <v>21</v>
      </c>
      <c r="I14" s="16">
        <f>SUM(I15,I16,I17)</f>
        <v>128835501.09999999</v>
      </c>
      <c r="J14" s="16">
        <f>SUM(J15,J16,J17)</f>
        <v>128835501.09999999</v>
      </c>
      <c r="K14" s="16" t="s">
        <v>21</v>
      </c>
    </row>
    <row r="15" spans="1:26" ht="39.950000000000003" customHeight="1" x14ac:dyDescent="0.25">
      <c r="A15" s="14" t="s">
        <v>24</v>
      </c>
      <c r="B15" s="15"/>
      <c r="C15" s="16">
        <f>SUM(D15,E15)</f>
        <v>17195600</v>
      </c>
      <c r="D15" s="16">
        <v>17195600</v>
      </c>
      <c r="E15" s="16" t="s">
        <v>21</v>
      </c>
      <c r="F15" s="16">
        <f>SUM(G15,H15)</f>
        <v>17195600</v>
      </c>
      <c r="G15" s="16">
        <v>17195600</v>
      </c>
      <c r="H15" s="16" t="s">
        <v>21</v>
      </c>
      <c r="I15" s="16">
        <f>SUM(J15,K15)</f>
        <v>17899574</v>
      </c>
      <c r="J15" s="16">
        <v>17899574</v>
      </c>
      <c r="K15" s="16" t="s">
        <v>21</v>
      </c>
    </row>
    <row r="16" spans="1:26" ht="39.950000000000003" customHeight="1" x14ac:dyDescent="0.25">
      <c r="A16" s="14" t="s">
        <v>25</v>
      </c>
      <c r="B16" s="15"/>
      <c r="C16" s="16">
        <f>SUM(D16,E16)</f>
        <v>67185000</v>
      </c>
      <c r="D16" s="16">
        <v>67185000</v>
      </c>
      <c r="E16" s="16" t="s">
        <v>21</v>
      </c>
      <c r="F16" s="16">
        <f>SUM(G16,H16)</f>
        <v>67185000</v>
      </c>
      <c r="G16" s="16">
        <v>67185000</v>
      </c>
      <c r="H16" s="16" t="s">
        <v>21</v>
      </c>
      <c r="I16" s="16">
        <f>SUM(J16,K16)</f>
        <v>17042706</v>
      </c>
      <c r="J16" s="16">
        <v>17042706</v>
      </c>
      <c r="K16" s="16" t="s">
        <v>21</v>
      </c>
    </row>
    <row r="17" spans="1:11" ht="39.950000000000003" customHeight="1" x14ac:dyDescent="0.25">
      <c r="A17" s="14" t="s">
        <v>26</v>
      </c>
      <c r="B17" s="15"/>
      <c r="C17" s="16">
        <f>SUM(D17,E17)</f>
        <v>144383100</v>
      </c>
      <c r="D17" s="16">
        <v>144383100</v>
      </c>
      <c r="E17" s="16" t="s">
        <v>21</v>
      </c>
      <c r="F17" s="16">
        <f>SUM(G17,H17)</f>
        <v>144383100</v>
      </c>
      <c r="G17" s="16">
        <v>144383100</v>
      </c>
      <c r="H17" s="16" t="s">
        <v>21</v>
      </c>
      <c r="I17" s="16">
        <f>SUM(J17,K17)</f>
        <v>93893221.099999994</v>
      </c>
      <c r="J17" s="16">
        <v>93893221.099999994</v>
      </c>
      <c r="K17" s="16" t="s">
        <v>21</v>
      </c>
    </row>
    <row r="18" spans="1:11" ht="39.950000000000003" customHeight="1" x14ac:dyDescent="0.25">
      <c r="A18" s="14" t="s">
        <v>27</v>
      </c>
      <c r="B18" s="15" t="s">
        <v>28</v>
      </c>
      <c r="C18" s="16">
        <f>SUM(C19)</f>
        <v>249805000</v>
      </c>
      <c r="D18" s="16">
        <f>SUM(D19)</f>
        <v>249805000</v>
      </c>
      <c r="E18" s="16" t="s">
        <v>21</v>
      </c>
      <c r="F18" s="16">
        <f>SUM(F19)</f>
        <v>249805000</v>
      </c>
      <c r="G18" s="16">
        <f>SUM(G19)</f>
        <v>249805000</v>
      </c>
      <c r="H18" s="16" t="s">
        <v>21</v>
      </c>
      <c r="I18" s="16">
        <f>SUM(I19)</f>
        <v>232309291</v>
      </c>
      <c r="J18" s="16">
        <f>SUM(J19)</f>
        <v>232309291</v>
      </c>
      <c r="K18" s="16" t="s">
        <v>21</v>
      </c>
    </row>
    <row r="19" spans="1:11" ht="39.950000000000003" customHeight="1" x14ac:dyDescent="0.25">
      <c r="A19" s="14" t="s">
        <v>29</v>
      </c>
      <c r="B19" s="15"/>
      <c r="C19" s="16">
        <f>SUM(D19,E19)</f>
        <v>249805000</v>
      </c>
      <c r="D19" s="16">
        <v>249805000</v>
      </c>
      <c r="E19" s="16" t="s">
        <v>21</v>
      </c>
      <c r="F19" s="16">
        <f>SUM(G19,H19)</f>
        <v>249805000</v>
      </c>
      <c r="G19" s="16">
        <v>249805000</v>
      </c>
      <c r="H19" s="16" t="s">
        <v>21</v>
      </c>
      <c r="I19" s="16">
        <f>SUM(J19,K19)</f>
        <v>232309291</v>
      </c>
      <c r="J19" s="16">
        <v>232309291</v>
      </c>
      <c r="K19" s="16" t="s">
        <v>21</v>
      </c>
    </row>
    <row r="20" spans="1:11" ht="39.950000000000003" customHeight="1" x14ac:dyDescent="0.25">
      <c r="A20" s="14" t="s">
        <v>30</v>
      </c>
      <c r="B20" s="15" t="s">
        <v>31</v>
      </c>
      <c r="C20" s="16">
        <f>SUM(C21:C39)</f>
        <v>20032300</v>
      </c>
      <c r="D20" s="16">
        <f>SUM(D21:D39)</f>
        <v>20032300</v>
      </c>
      <c r="E20" s="16" t="s">
        <v>21</v>
      </c>
      <c r="F20" s="16">
        <f>SUM(F21:F39)</f>
        <v>20032300</v>
      </c>
      <c r="G20" s="16">
        <f>SUM(G21:G39)</f>
        <v>20032300</v>
      </c>
      <c r="H20" s="16" t="s">
        <v>21</v>
      </c>
      <c r="I20" s="16">
        <f>SUM(I21:I39)</f>
        <v>22421567.5</v>
      </c>
      <c r="J20" s="16">
        <f>SUM(J21:J39)</f>
        <v>22421567.5</v>
      </c>
      <c r="K20" s="16" t="s">
        <v>21</v>
      </c>
    </row>
    <row r="21" spans="1:11" ht="39.950000000000003" customHeight="1" x14ac:dyDescent="0.25">
      <c r="A21" s="14" t="s">
        <v>32</v>
      </c>
      <c r="B21" s="15"/>
      <c r="C21" s="16">
        <f t="shared" ref="C21:C39" si="1">SUM(D21,E21)</f>
        <v>0</v>
      </c>
      <c r="D21" s="16">
        <v>0</v>
      </c>
      <c r="E21" s="16" t="s">
        <v>21</v>
      </c>
      <c r="F21" s="16">
        <f t="shared" ref="F21:F39" si="2">SUM(G21,H21)</f>
        <v>0</v>
      </c>
      <c r="G21" s="16">
        <v>0</v>
      </c>
      <c r="H21" s="16" t="s">
        <v>21</v>
      </c>
      <c r="I21" s="16">
        <f t="shared" ref="I21:I39" si="3">SUM(J21,K21)</f>
        <v>0</v>
      </c>
      <c r="J21" s="16">
        <v>0</v>
      </c>
      <c r="K21" s="16" t="s">
        <v>21</v>
      </c>
    </row>
    <row r="22" spans="1:11" ht="39.950000000000003" customHeight="1" x14ac:dyDescent="0.25">
      <c r="A22" s="14" t="s">
        <v>33</v>
      </c>
      <c r="B22" s="15"/>
      <c r="C22" s="16">
        <f t="shared" si="1"/>
        <v>300000</v>
      </c>
      <c r="D22" s="16">
        <v>300000</v>
      </c>
      <c r="E22" s="16" t="s">
        <v>21</v>
      </c>
      <c r="F22" s="16">
        <f t="shared" si="2"/>
        <v>300000</v>
      </c>
      <c r="G22" s="16">
        <v>300000</v>
      </c>
      <c r="H22" s="16" t="s">
        <v>21</v>
      </c>
      <c r="I22" s="16">
        <f t="shared" si="3"/>
        <v>0</v>
      </c>
      <c r="J22" s="16">
        <v>0</v>
      </c>
      <c r="K22" s="16" t="s">
        <v>21</v>
      </c>
    </row>
    <row r="23" spans="1:11" ht="39.950000000000003" customHeight="1" x14ac:dyDescent="0.25">
      <c r="A23" s="14" t="s">
        <v>34</v>
      </c>
      <c r="B23" s="15"/>
      <c r="C23" s="16">
        <f t="shared" si="1"/>
        <v>600000</v>
      </c>
      <c r="D23" s="16">
        <v>600000</v>
      </c>
      <c r="E23" s="16" t="s">
        <v>21</v>
      </c>
      <c r="F23" s="16">
        <f t="shared" si="2"/>
        <v>600000</v>
      </c>
      <c r="G23" s="16">
        <v>600000</v>
      </c>
      <c r="H23" s="16" t="s">
        <v>21</v>
      </c>
      <c r="I23" s="16">
        <f t="shared" si="3"/>
        <v>2798300</v>
      </c>
      <c r="J23" s="16">
        <v>2798300</v>
      </c>
      <c r="K23" s="16" t="s">
        <v>21</v>
      </c>
    </row>
    <row r="24" spans="1:11" ht="39.950000000000003" customHeight="1" x14ac:dyDescent="0.25">
      <c r="A24" s="14" t="s">
        <v>35</v>
      </c>
      <c r="B24" s="15"/>
      <c r="C24" s="16">
        <f t="shared" si="1"/>
        <v>4275000</v>
      </c>
      <c r="D24" s="16">
        <v>4275000</v>
      </c>
      <c r="E24" s="16" t="s">
        <v>21</v>
      </c>
      <c r="F24" s="16">
        <f t="shared" si="2"/>
        <v>4275000</v>
      </c>
      <c r="G24" s="16">
        <v>4275000</v>
      </c>
      <c r="H24" s="16" t="s">
        <v>21</v>
      </c>
      <c r="I24" s="16">
        <f t="shared" si="3"/>
        <v>3535000</v>
      </c>
      <c r="J24" s="16">
        <v>3535000</v>
      </c>
      <c r="K24" s="16" t="s">
        <v>21</v>
      </c>
    </row>
    <row r="25" spans="1:11" ht="39.950000000000003" customHeight="1" x14ac:dyDescent="0.25">
      <c r="A25" s="14" t="s">
        <v>36</v>
      </c>
      <c r="B25" s="15"/>
      <c r="C25" s="16">
        <f t="shared" si="1"/>
        <v>0</v>
      </c>
      <c r="D25" s="16">
        <v>0</v>
      </c>
      <c r="E25" s="16" t="s">
        <v>21</v>
      </c>
      <c r="F25" s="16">
        <f t="shared" si="2"/>
        <v>0</v>
      </c>
      <c r="G25" s="16">
        <v>0</v>
      </c>
      <c r="H25" s="16" t="s">
        <v>21</v>
      </c>
      <c r="I25" s="16">
        <f t="shared" si="3"/>
        <v>0</v>
      </c>
      <c r="J25" s="16">
        <v>0</v>
      </c>
      <c r="K25" s="16" t="s">
        <v>21</v>
      </c>
    </row>
    <row r="26" spans="1:11" ht="39.950000000000003" customHeight="1" x14ac:dyDescent="0.25">
      <c r="A26" s="14" t="s">
        <v>37</v>
      </c>
      <c r="B26" s="15"/>
      <c r="C26" s="16">
        <f t="shared" si="1"/>
        <v>200000</v>
      </c>
      <c r="D26" s="16">
        <v>200000</v>
      </c>
      <c r="E26" s="16" t="s">
        <v>21</v>
      </c>
      <c r="F26" s="16">
        <f t="shared" si="2"/>
        <v>200000</v>
      </c>
      <c r="G26" s="16">
        <v>200000</v>
      </c>
      <c r="H26" s="16" t="s">
        <v>21</v>
      </c>
      <c r="I26" s="16">
        <f t="shared" si="3"/>
        <v>150000</v>
      </c>
      <c r="J26" s="16">
        <v>150000</v>
      </c>
      <c r="K26" s="16" t="s">
        <v>21</v>
      </c>
    </row>
    <row r="27" spans="1:11" ht="39.950000000000003" customHeight="1" x14ac:dyDescent="0.25">
      <c r="A27" s="14" t="s">
        <v>38</v>
      </c>
      <c r="B27" s="15"/>
      <c r="C27" s="16">
        <f t="shared" si="1"/>
        <v>6270800</v>
      </c>
      <c r="D27" s="16">
        <v>6270800</v>
      </c>
      <c r="E27" s="16" t="s">
        <v>21</v>
      </c>
      <c r="F27" s="16">
        <f t="shared" si="2"/>
        <v>6270800</v>
      </c>
      <c r="G27" s="16">
        <v>6270800</v>
      </c>
      <c r="H27" s="16" t="s">
        <v>21</v>
      </c>
      <c r="I27" s="16">
        <f t="shared" si="3"/>
        <v>7587800</v>
      </c>
      <c r="J27" s="16">
        <v>7587800</v>
      </c>
      <c r="K27" s="16" t="s">
        <v>21</v>
      </c>
    </row>
    <row r="28" spans="1:11" ht="39.950000000000003" customHeight="1" x14ac:dyDescent="0.25">
      <c r="A28" s="14" t="s">
        <v>39</v>
      </c>
      <c r="B28" s="15"/>
      <c r="C28" s="16">
        <f t="shared" si="1"/>
        <v>2152000</v>
      </c>
      <c r="D28" s="16">
        <v>2152000</v>
      </c>
      <c r="E28" s="16" t="s">
        <v>21</v>
      </c>
      <c r="F28" s="16">
        <f t="shared" si="2"/>
        <v>2152000</v>
      </c>
      <c r="G28" s="16">
        <v>2152000</v>
      </c>
      <c r="H28" s="16" t="s">
        <v>21</v>
      </c>
      <c r="I28" s="16">
        <f t="shared" si="3"/>
        <v>2247700</v>
      </c>
      <c r="J28" s="16">
        <v>2247700</v>
      </c>
      <c r="K28" s="16" t="s">
        <v>21</v>
      </c>
    </row>
    <row r="29" spans="1:11" ht="39.950000000000003" customHeight="1" x14ac:dyDescent="0.25">
      <c r="A29" s="14" t="s">
        <v>40</v>
      </c>
      <c r="B29" s="15"/>
      <c r="C29" s="16">
        <f t="shared" si="1"/>
        <v>337500</v>
      </c>
      <c r="D29" s="16">
        <v>337500</v>
      </c>
      <c r="E29" s="16" t="s">
        <v>21</v>
      </c>
      <c r="F29" s="16">
        <f t="shared" si="2"/>
        <v>337500</v>
      </c>
      <c r="G29" s="16">
        <v>337500</v>
      </c>
      <c r="H29" s="16" t="s">
        <v>21</v>
      </c>
      <c r="I29" s="16">
        <f t="shared" si="3"/>
        <v>595500</v>
      </c>
      <c r="J29" s="16">
        <v>595500</v>
      </c>
      <c r="K29" s="16" t="s">
        <v>21</v>
      </c>
    </row>
    <row r="30" spans="1:11" ht="39.950000000000003" customHeight="1" x14ac:dyDescent="0.25">
      <c r="A30" s="14" t="s">
        <v>41</v>
      </c>
      <c r="B30" s="15"/>
      <c r="C30" s="16">
        <f t="shared" si="1"/>
        <v>827000</v>
      </c>
      <c r="D30" s="16">
        <v>827000</v>
      </c>
      <c r="E30" s="16" t="s">
        <v>21</v>
      </c>
      <c r="F30" s="16">
        <f t="shared" si="2"/>
        <v>827000</v>
      </c>
      <c r="G30" s="16">
        <v>827000</v>
      </c>
      <c r="H30" s="16" t="s">
        <v>21</v>
      </c>
      <c r="I30" s="16">
        <f t="shared" si="3"/>
        <v>566400</v>
      </c>
      <c r="J30" s="16">
        <v>566400</v>
      </c>
      <c r="K30" s="16" t="s">
        <v>21</v>
      </c>
    </row>
    <row r="31" spans="1:11" ht="39.950000000000003" customHeight="1" x14ac:dyDescent="0.25">
      <c r="A31" s="14" t="s">
        <v>42</v>
      </c>
      <c r="B31" s="15"/>
      <c r="C31" s="16">
        <f t="shared" si="1"/>
        <v>0</v>
      </c>
      <c r="D31" s="16">
        <v>0</v>
      </c>
      <c r="E31" s="16" t="s">
        <v>21</v>
      </c>
      <c r="F31" s="16">
        <f t="shared" si="2"/>
        <v>0</v>
      </c>
      <c r="G31" s="16">
        <v>0</v>
      </c>
      <c r="H31" s="16" t="s">
        <v>21</v>
      </c>
      <c r="I31" s="16">
        <f t="shared" si="3"/>
        <v>0</v>
      </c>
      <c r="J31" s="16">
        <v>0</v>
      </c>
      <c r="K31" s="16" t="s">
        <v>21</v>
      </c>
    </row>
    <row r="32" spans="1:11" ht="39.950000000000003" customHeight="1" x14ac:dyDescent="0.25">
      <c r="A32" s="14" t="s">
        <v>43</v>
      </c>
      <c r="B32" s="15"/>
      <c r="C32" s="16">
        <f t="shared" si="1"/>
        <v>4820000</v>
      </c>
      <c r="D32" s="16">
        <v>4820000</v>
      </c>
      <c r="E32" s="16" t="s">
        <v>21</v>
      </c>
      <c r="F32" s="16">
        <f t="shared" si="2"/>
        <v>4820000</v>
      </c>
      <c r="G32" s="16">
        <v>4820000</v>
      </c>
      <c r="H32" s="16" t="s">
        <v>21</v>
      </c>
      <c r="I32" s="16">
        <f t="shared" si="3"/>
        <v>4633367.5</v>
      </c>
      <c r="J32" s="16">
        <v>4633367.5</v>
      </c>
      <c r="K32" s="16" t="s">
        <v>21</v>
      </c>
    </row>
    <row r="33" spans="1:11" ht="39.950000000000003" customHeight="1" x14ac:dyDescent="0.25">
      <c r="A33" s="14" t="s">
        <v>44</v>
      </c>
      <c r="B33" s="15"/>
      <c r="C33" s="16">
        <f t="shared" si="1"/>
        <v>0</v>
      </c>
      <c r="D33" s="16">
        <v>0</v>
      </c>
      <c r="E33" s="16" t="s">
        <v>21</v>
      </c>
      <c r="F33" s="16">
        <f t="shared" si="2"/>
        <v>0</v>
      </c>
      <c r="G33" s="16">
        <v>0</v>
      </c>
      <c r="H33" s="16" t="s">
        <v>21</v>
      </c>
      <c r="I33" s="16">
        <f t="shared" si="3"/>
        <v>87500</v>
      </c>
      <c r="J33" s="16">
        <v>87500</v>
      </c>
      <c r="K33" s="16" t="s">
        <v>21</v>
      </c>
    </row>
    <row r="34" spans="1:11" ht="39.950000000000003" customHeight="1" x14ac:dyDescent="0.25">
      <c r="A34" s="14" t="s">
        <v>45</v>
      </c>
      <c r="B34" s="15"/>
      <c r="C34" s="16">
        <f t="shared" si="1"/>
        <v>0</v>
      </c>
      <c r="D34" s="16">
        <v>0</v>
      </c>
      <c r="E34" s="16" t="s">
        <v>21</v>
      </c>
      <c r="F34" s="16">
        <f t="shared" si="2"/>
        <v>0</v>
      </c>
      <c r="G34" s="16">
        <v>0</v>
      </c>
      <c r="H34" s="16" t="s">
        <v>21</v>
      </c>
      <c r="I34" s="16">
        <f t="shared" si="3"/>
        <v>0</v>
      </c>
      <c r="J34" s="16">
        <v>0</v>
      </c>
      <c r="K34" s="16" t="s">
        <v>21</v>
      </c>
    </row>
    <row r="35" spans="1:11" ht="39.950000000000003" customHeight="1" x14ac:dyDescent="0.25">
      <c r="A35" s="14" t="s">
        <v>46</v>
      </c>
      <c r="B35" s="15"/>
      <c r="C35" s="16">
        <f t="shared" si="1"/>
        <v>250000</v>
      </c>
      <c r="D35" s="16">
        <v>250000</v>
      </c>
      <c r="E35" s="16" t="s">
        <v>21</v>
      </c>
      <c r="F35" s="16">
        <f t="shared" si="2"/>
        <v>250000</v>
      </c>
      <c r="G35" s="16">
        <v>250000</v>
      </c>
      <c r="H35" s="16" t="s">
        <v>21</v>
      </c>
      <c r="I35" s="16">
        <f t="shared" si="3"/>
        <v>220000</v>
      </c>
      <c r="J35" s="16">
        <v>220000</v>
      </c>
      <c r="K35" s="16" t="s">
        <v>21</v>
      </c>
    </row>
    <row r="36" spans="1:11" ht="39.950000000000003" customHeight="1" x14ac:dyDescent="0.25">
      <c r="A36" s="14" t="s">
        <v>47</v>
      </c>
      <c r="B36" s="15"/>
      <c r="C36" s="16">
        <f t="shared" si="1"/>
        <v>0</v>
      </c>
      <c r="D36" s="16">
        <v>0</v>
      </c>
      <c r="E36" s="16" t="s">
        <v>21</v>
      </c>
      <c r="F36" s="16">
        <f t="shared" si="2"/>
        <v>0</v>
      </c>
      <c r="G36" s="16">
        <v>0</v>
      </c>
      <c r="H36" s="16" t="s">
        <v>21</v>
      </c>
      <c r="I36" s="16">
        <f t="shared" si="3"/>
        <v>0</v>
      </c>
      <c r="J36" s="16">
        <v>0</v>
      </c>
      <c r="K36" s="16" t="s">
        <v>21</v>
      </c>
    </row>
    <row r="37" spans="1:11" ht="39.950000000000003" customHeight="1" x14ac:dyDescent="0.25">
      <c r="A37" s="14" t="s">
        <v>48</v>
      </c>
      <c r="B37" s="15"/>
      <c r="C37" s="16">
        <f t="shared" si="1"/>
        <v>0</v>
      </c>
      <c r="D37" s="16">
        <v>0</v>
      </c>
      <c r="E37" s="16" t="s">
        <v>21</v>
      </c>
      <c r="F37" s="16">
        <f t="shared" si="2"/>
        <v>0</v>
      </c>
      <c r="G37" s="16">
        <v>0</v>
      </c>
      <c r="H37" s="16" t="s">
        <v>21</v>
      </c>
      <c r="I37" s="16">
        <f t="shared" si="3"/>
        <v>0</v>
      </c>
      <c r="J37" s="16">
        <v>0</v>
      </c>
      <c r="K37" s="16" t="s">
        <v>21</v>
      </c>
    </row>
    <row r="38" spans="1:11" ht="39.950000000000003" customHeight="1" x14ac:dyDescent="0.25">
      <c r="A38" s="14" t="s">
        <v>49</v>
      </c>
      <c r="B38" s="15"/>
      <c r="C38" s="16">
        <f t="shared" si="1"/>
        <v>0</v>
      </c>
      <c r="D38" s="16">
        <v>0</v>
      </c>
      <c r="E38" s="16" t="s">
        <v>21</v>
      </c>
      <c r="F38" s="16">
        <f t="shared" si="2"/>
        <v>0</v>
      </c>
      <c r="G38" s="16">
        <v>0</v>
      </c>
      <c r="H38" s="16" t="s">
        <v>21</v>
      </c>
      <c r="I38" s="16">
        <f t="shared" si="3"/>
        <v>0</v>
      </c>
      <c r="J38" s="16">
        <v>0</v>
      </c>
      <c r="K38" s="16" t="s">
        <v>21</v>
      </c>
    </row>
    <row r="39" spans="1:11" ht="39.950000000000003" customHeight="1" x14ac:dyDescent="0.25">
      <c r="A39" s="14" t="s">
        <v>50</v>
      </c>
      <c r="B39" s="15"/>
      <c r="C39" s="16">
        <f t="shared" si="1"/>
        <v>0</v>
      </c>
      <c r="D39" s="16">
        <v>0</v>
      </c>
      <c r="E39" s="16" t="s">
        <v>21</v>
      </c>
      <c r="F39" s="16">
        <f t="shared" si="2"/>
        <v>0</v>
      </c>
      <c r="G39" s="16">
        <v>0</v>
      </c>
      <c r="H39" s="16" t="s">
        <v>21</v>
      </c>
      <c r="I39" s="16">
        <f t="shared" si="3"/>
        <v>0</v>
      </c>
      <c r="J39" s="16">
        <v>0</v>
      </c>
      <c r="K39" s="16" t="s">
        <v>21</v>
      </c>
    </row>
    <row r="40" spans="1:11" ht="39.950000000000003" customHeight="1" x14ac:dyDescent="0.25">
      <c r="A40" s="14" t="s">
        <v>51</v>
      </c>
      <c r="B40" s="15" t="s">
        <v>52</v>
      </c>
      <c r="C40" s="16">
        <f>SUM(C41,C42)</f>
        <v>17000000</v>
      </c>
      <c r="D40" s="16">
        <f>SUM(D41,D42)</f>
        <v>17000000</v>
      </c>
      <c r="E40" s="16" t="s">
        <v>21</v>
      </c>
      <c r="F40" s="16">
        <f>SUM(F41,F42)</f>
        <v>17000000</v>
      </c>
      <c r="G40" s="16">
        <f>SUM(G41,G42)</f>
        <v>17000000</v>
      </c>
      <c r="H40" s="16" t="s">
        <v>21</v>
      </c>
      <c r="I40" s="16">
        <f>SUM(I41,I42)</f>
        <v>13287600</v>
      </c>
      <c r="J40" s="16">
        <f>SUM(J41,J42)</f>
        <v>13287600</v>
      </c>
      <c r="K40" s="16" t="s">
        <v>21</v>
      </c>
    </row>
    <row r="41" spans="1:11" ht="39.950000000000003" customHeight="1" x14ac:dyDescent="0.25">
      <c r="A41" s="14" t="s">
        <v>53</v>
      </c>
      <c r="B41" s="15"/>
      <c r="C41" s="16">
        <f>SUM(D41,E41)</f>
        <v>5500000</v>
      </c>
      <c r="D41" s="16">
        <v>5500000</v>
      </c>
      <c r="E41" s="16" t="s">
        <v>21</v>
      </c>
      <c r="F41" s="16">
        <f>SUM(G41,H41)</f>
        <v>5500000</v>
      </c>
      <c r="G41" s="16">
        <v>5500000</v>
      </c>
      <c r="H41" s="16" t="s">
        <v>21</v>
      </c>
      <c r="I41" s="16">
        <f>SUM(J41,K41)</f>
        <v>2240000</v>
      </c>
      <c r="J41" s="16">
        <v>2240000</v>
      </c>
      <c r="K41" s="16" t="s">
        <v>21</v>
      </c>
    </row>
    <row r="42" spans="1:11" ht="39.950000000000003" customHeight="1" x14ac:dyDescent="0.25">
      <c r="A42" s="14" t="s">
        <v>54</v>
      </c>
      <c r="B42" s="15"/>
      <c r="C42" s="16">
        <f>SUM(D42,E42)</f>
        <v>11500000</v>
      </c>
      <c r="D42" s="16">
        <v>11500000</v>
      </c>
      <c r="E42" s="16" t="s">
        <v>21</v>
      </c>
      <c r="F42" s="16">
        <f>SUM(G42,H42)</f>
        <v>11500000</v>
      </c>
      <c r="G42" s="16">
        <v>11500000</v>
      </c>
      <c r="H42" s="16" t="s">
        <v>21</v>
      </c>
      <c r="I42" s="16">
        <f>SUM(J42,K42)</f>
        <v>11047600</v>
      </c>
      <c r="J42" s="16">
        <v>11047600</v>
      </c>
      <c r="K42" s="16" t="s">
        <v>21</v>
      </c>
    </row>
    <row r="43" spans="1:11" ht="39.950000000000003" customHeight="1" x14ac:dyDescent="0.25">
      <c r="A43" s="14" t="s">
        <v>55</v>
      </c>
      <c r="B43" s="15" t="s">
        <v>56</v>
      </c>
      <c r="C43" s="16">
        <f>SUM(C44,C48)</f>
        <v>0</v>
      </c>
      <c r="D43" s="16">
        <f>SUM(D44,D48)</f>
        <v>0</v>
      </c>
      <c r="E43" s="16" t="s">
        <v>21</v>
      </c>
      <c r="F43" s="16">
        <f>SUM(F44,F48)</f>
        <v>0</v>
      </c>
      <c r="G43" s="16">
        <f>SUM(G44,G48)</f>
        <v>0</v>
      </c>
      <c r="H43" s="16" t="s">
        <v>21</v>
      </c>
      <c r="I43" s="16">
        <f>SUM(I44,I48)</f>
        <v>0</v>
      </c>
      <c r="J43" s="16">
        <f>SUM(J44,J48)</f>
        <v>0</v>
      </c>
      <c r="K43" s="16" t="s">
        <v>21</v>
      </c>
    </row>
    <row r="44" spans="1:11" ht="39.950000000000003" customHeight="1" x14ac:dyDescent="0.25">
      <c r="A44" s="14" t="s">
        <v>57</v>
      </c>
      <c r="B44" s="15"/>
      <c r="C44" s="16">
        <f>SUM(C45:C47)</f>
        <v>0</v>
      </c>
      <c r="D44" s="16">
        <f>SUM(D45:D47)</f>
        <v>0</v>
      </c>
      <c r="E44" s="16" t="s">
        <v>21</v>
      </c>
      <c r="F44" s="16">
        <f>SUM(F45:F47)</f>
        <v>0</v>
      </c>
      <c r="G44" s="16">
        <f>SUM(G45:G47)</f>
        <v>0</v>
      </c>
      <c r="H44" s="16" t="s">
        <v>21</v>
      </c>
      <c r="I44" s="16">
        <f>SUM(I45:I47)</f>
        <v>0</v>
      </c>
      <c r="J44" s="16">
        <f>SUM(J45:J47)</f>
        <v>0</v>
      </c>
      <c r="K44" s="16" t="s">
        <v>21</v>
      </c>
    </row>
    <row r="45" spans="1:11" ht="39.950000000000003" customHeight="1" x14ac:dyDescent="0.25">
      <c r="A45" s="14" t="s">
        <v>58</v>
      </c>
      <c r="B45" s="15"/>
      <c r="C45" s="16">
        <f>SUM(D45,E45)</f>
        <v>0</v>
      </c>
      <c r="D45" s="16">
        <v>0</v>
      </c>
      <c r="E45" s="16" t="s">
        <v>21</v>
      </c>
      <c r="F45" s="16">
        <f>SUM(G45,H45)</f>
        <v>0</v>
      </c>
      <c r="G45" s="16">
        <v>0</v>
      </c>
      <c r="H45" s="16" t="s">
        <v>21</v>
      </c>
      <c r="I45" s="16">
        <f>SUM(J45,K45)</f>
        <v>0</v>
      </c>
      <c r="J45" s="16">
        <v>0</v>
      </c>
      <c r="K45" s="16" t="s">
        <v>21</v>
      </c>
    </row>
    <row r="46" spans="1:11" ht="39.950000000000003" customHeight="1" x14ac:dyDescent="0.25">
      <c r="A46" s="14" t="s">
        <v>59</v>
      </c>
      <c r="B46" s="15"/>
      <c r="C46" s="16">
        <f>SUM(D46,E46)</f>
        <v>0</v>
      </c>
      <c r="D46" s="16">
        <v>0</v>
      </c>
      <c r="E46" s="16" t="s">
        <v>21</v>
      </c>
      <c r="F46" s="16">
        <f>SUM(G46,H46)</f>
        <v>0</v>
      </c>
      <c r="G46" s="16">
        <v>0</v>
      </c>
      <c r="H46" s="16" t="s">
        <v>21</v>
      </c>
      <c r="I46" s="16">
        <f>SUM(J46,K46)</f>
        <v>0</v>
      </c>
      <c r="J46" s="16">
        <v>0</v>
      </c>
      <c r="K46" s="16" t="s">
        <v>21</v>
      </c>
    </row>
    <row r="47" spans="1:11" ht="39.950000000000003" customHeight="1" x14ac:dyDescent="0.25">
      <c r="A47" s="14" t="s">
        <v>60</v>
      </c>
      <c r="B47" s="15"/>
      <c r="C47" s="16">
        <f>SUM(D47,E47)</f>
        <v>0</v>
      </c>
      <c r="D47" s="16">
        <v>0</v>
      </c>
      <c r="E47" s="16" t="s">
        <v>21</v>
      </c>
      <c r="F47" s="16">
        <f>SUM(G47,H47)</f>
        <v>0</v>
      </c>
      <c r="G47" s="16">
        <v>0</v>
      </c>
      <c r="H47" s="16" t="s">
        <v>21</v>
      </c>
      <c r="I47" s="16">
        <f>SUM(J47,K47)</f>
        <v>0</v>
      </c>
      <c r="J47" s="16">
        <v>0</v>
      </c>
      <c r="K47" s="16" t="s">
        <v>21</v>
      </c>
    </row>
    <row r="48" spans="1:11" ht="39.950000000000003" customHeight="1" x14ac:dyDescent="0.25">
      <c r="A48" s="14" t="s">
        <v>61</v>
      </c>
      <c r="B48" s="15"/>
      <c r="C48" s="16">
        <f>SUM(D48,E48)</f>
        <v>0</v>
      </c>
      <c r="D48" s="16">
        <v>0</v>
      </c>
      <c r="E48" s="16" t="s">
        <v>21</v>
      </c>
      <c r="F48" s="16">
        <f>SUM(G48,H48)</f>
        <v>0</v>
      </c>
      <c r="G48" s="16">
        <v>0</v>
      </c>
      <c r="H48" s="16" t="s">
        <v>21</v>
      </c>
      <c r="I48" s="16">
        <f>SUM(J48,K48)</f>
        <v>0</v>
      </c>
      <c r="J48" s="16">
        <v>0</v>
      </c>
      <c r="K48" s="16" t="s">
        <v>21</v>
      </c>
    </row>
    <row r="49" spans="1:11" ht="39.950000000000003" customHeight="1" x14ac:dyDescent="0.25">
      <c r="A49" s="14" t="s">
        <v>62</v>
      </c>
      <c r="B49" s="15" t="s">
        <v>63</v>
      </c>
      <c r="C49" s="16">
        <f t="shared" ref="C49:K49" si="4">SUM(C50,C52,C54,C56,C58,C65)</f>
        <v>1255890600</v>
      </c>
      <c r="D49" s="16">
        <f t="shared" si="4"/>
        <v>1111464300</v>
      </c>
      <c r="E49" s="16">
        <f t="shared" si="4"/>
        <v>144426300</v>
      </c>
      <c r="F49" s="16">
        <f t="shared" si="4"/>
        <v>2529791384</v>
      </c>
      <c r="G49" s="16">
        <f t="shared" si="4"/>
        <v>1114078900</v>
      </c>
      <c r="H49" s="16">
        <f t="shared" si="4"/>
        <v>1415712484</v>
      </c>
      <c r="I49" s="16">
        <f t="shared" si="4"/>
        <v>2206929265</v>
      </c>
      <c r="J49" s="16">
        <f t="shared" si="4"/>
        <v>1114078900</v>
      </c>
      <c r="K49" s="16">
        <f t="shared" si="4"/>
        <v>1092850365</v>
      </c>
    </row>
    <row r="50" spans="1:11" ht="39.950000000000003" customHeight="1" x14ac:dyDescent="0.25">
      <c r="A50" s="14" t="s">
        <v>64</v>
      </c>
      <c r="B50" s="15" t="s">
        <v>65</v>
      </c>
      <c r="C50" s="16">
        <f>SUM(C51)</f>
        <v>0</v>
      </c>
      <c r="D50" s="16">
        <f>SUM(D51)</f>
        <v>0</v>
      </c>
      <c r="E50" s="16" t="s">
        <v>21</v>
      </c>
      <c r="F50" s="16">
        <f>SUM(F51)</f>
        <v>0</v>
      </c>
      <c r="G50" s="16">
        <f>SUM(G51)</f>
        <v>0</v>
      </c>
      <c r="H50" s="16" t="s">
        <v>21</v>
      </c>
      <c r="I50" s="16">
        <f>SUM(I51)</f>
        <v>0</v>
      </c>
      <c r="J50" s="16">
        <f>SUM(J51)</f>
        <v>0</v>
      </c>
      <c r="K50" s="16" t="s">
        <v>21</v>
      </c>
    </row>
    <row r="51" spans="1:11" ht="39.950000000000003" customHeight="1" x14ac:dyDescent="0.25">
      <c r="A51" s="14" t="s">
        <v>66</v>
      </c>
      <c r="B51" s="15"/>
      <c r="C51" s="16">
        <f>SUM(D51,E51)</f>
        <v>0</v>
      </c>
      <c r="D51" s="16">
        <v>0</v>
      </c>
      <c r="E51" s="16" t="s">
        <v>21</v>
      </c>
      <c r="F51" s="16">
        <f>SUM(G51,H51)</f>
        <v>0</v>
      </c>
      <c r="G51" s="16">
        <v>0</v>
      </c>
      <c r="H51" s="16" t="s">
        <v>21</v>
      </c>
      <c r="I51" s="16">
        <f>SUM(J51,K51)</f>
        <v>0</v>
      </c>
      <c r="J51" s="16">
        <v>0</v>
      </c>
      <c r="K51" s="16" t="s">
        <v>21</v>
      </c>
    </row>
    <row r="52" spans="1:11" ht="39.950000000000003" customHeight="1" x14ac:dyDescent="0.25">
      <c r="A52" s="14" t="s">
        <v>67</v>
      </c>
      <c r="B52" s="15" t="s">
        <v>68</v>
      </c>
      <c r="C52" s="16">
        <f>SUM(C53)</f>
        <v>0</v>
      </c>
      <c r="D52" s="16" t="s">
        <v>21</v>
      </c>
      <c r="E52" s="16">
        <f>SUM(E53)</f>
        <v>0</v>
      </c>
      <c r="F52" s="16">
        <f>SUM(F53)</f>
        <v>0</v>
      </c>
      <c r="G52" s="16" t="s">
        <v>21</v>
      </c>
      <c r="H52" s="16">
        <f>SUM(H53)</f>
        <v>0</v>
      </c>
      <c r="I52" s="16">
        <f>SUM(I53)</f>
        <v>0</v>
      </c>
      <c r="J52" s="16" t="s">
        <v>21</v>
      </c>
      <c r="K52" s="16">
        <f>SUM(K53)</f>
        <v>0</v>
      </c>
    </row>
    <row r="53" spans="1:11" ht="39.950000000000003" customHeight="1" x14ac:dyDescent="0.25">
      <c r="A53" s="14" t="s">
        <v>69</v>
      </c>
      <c r="B53" s="15"/>
      <c r="C53" s="16">
        <f>SUM(D53,E53)</f>
        <v>0</v>
      </c>
      <c r="D53" s="16" t="s">
        <v>21</v>
      </c>
      <c r="E53" s="16">
        <v>0</v>
      </c>
      <c r="F53" s="16">
        <f>SUM(G53,H53)</f>
        <v>0</v>
      </c>
      <c r="G53" s="16" t="s">
        <v>21</v>
      </c>
      <c r="H53" s="16">
        <v>0</v>
      </c>
      <c r="I53" s="16">
        <f>SUM(J53,K53)</f>
        <v>0</v>
      </c>
      <c r="J53" s="16" t="s">
        <v>21</v>
      </c>
      <c r="K53" s="16">
        <v>0</v>
      </c>
    </row>
    <row r="54" spans="1:11" ht="39.950000000000003" customHeight="1" x14ac:dyDescent="0.25">
      <c r="A54" s="14" t="s">
        <v>70</v>
      </c>
      <c r="B54" s="15" t="s">
        <v>71</v>
      </c>
      <c r="C54" s="16">
        <f>SUM(C55)</f>
        <v>0</v>
      </c>
      <c r="D54" s="16">
        <f>SUM(D55)</f>
        <v>0</v>
      </c>
      <c r="E54" s="16" t="s">
        <v>21</v>
      </c>
      <c r="F54" s="16">
        <f>SUM(F55)</f>
        <v>0</v>
      </c>
      <c r="G54" s="16">
        <f>SUM(G55)</f>
        <v>0</v>
      </c>
      <c r="H54" s="16" t="s">
        <v>21</v>
      </c>
      <c r="I54" s="16">
        <f>SUM(I55)</f>
        <v>0</v>
      </c>
      <c r="J54" s="16">
        <f>SUM(J55)</f>
        <v>0</v>
      </c>
      <c r="K54" s="16" t="s">
        <v>21</v>
      </c>
    </row>
    <row r="55" spans="1:11" ht="39.950000000000003" customHeight="1" x14ac:dyDescent="0.25">
      <c r="A55" s="14" t="s">
        <v>72</v>
      </c>
      <c r="B55" s="15"/>
      <c r="C55" s="16">
        <f>SUM(D55,E55)</f>
        <v>0</v>
      </c>
      <c r="D55" s="16">
        <v>0</v>
      </c>
      <c r="E55" s="16" t="s">
        <v>21</v>
      </c>
      <c r="F55" s="16">
        <f>SUM(G55,H55)</f>
        <v>0</v>
      </c>
      <c r="G55" s="16">
        <v>0</v>
      </c>
      <c r="H55" s="16" t="s">
        <v>21</v>
      </c>
      <c r="I55" s="16">
        <f>SUM(J55,K55)</f>
        <v>0</v>
      </c>
      <c r="J55" s="16">
        <v>0</v>
      </c>
      <c r="K55" s="16" t="s">
        <v>21</v>
      </c>
    </row>
    <row r="56" spans="1:11" ht="39.950000000000003" customHeight="1" x14ac:dyDescent="0.25">
      <c r="A56" s="14" t="s">
        <v>73</v>
      </c>
      <c r="B56" s="15" t="s">
        <v>74</v>
      </c>
      <c r="C56" s="16">
        <f>SUM(C57)</f>
        <v>0</v>
      </c>
      <c r="D56" s="16" t="s">
        <v>21</v>
      </c>
      <c r="E56" s="16">
        <f>SUM(E57)</f>
        <v>0</v>
      </c>
      <c r="F56" s="16">
        <f>SUM(F57)</f>
        <v>0</v>
      </c>
      <c r="G56" s="16" t="s">
        <v>21</v>
      </c>
      <c r="H56" s="16">
        <f>SUM(H57)</f>
        <v>0</v>
      </c>
      <c r="I56" s="16">
        <f>SUM(I57)</f>
        <v>0</v>
      </c>
      <c r="J56" s="16" t="s">
        <v>21</v>
      </c>
      <c r="K56" s="16">
        <f>SUM(K57)</f>
        <v>0</v>
      </c>
    </row>
    <row r="57" spans="1:11" ht="39.950000000000003" customHeight="1" x14ac:dyDescent="0.25">
      <c r="A57" s="14" t="s">
        <v>75</v>
      </c>
      <c r="B57" s="15"/>
      <c r="C57" s="16">
        <f>SUM(D57,E57)</f>
        <v>0</v>
      </c>
      <c r="D57" s="16" t="s">
        <v>21</v>
      </c>
      <c r="E57" s="16">
        <v>0</v>
      </c>
      <c r="F57" s="16">
        <f>SUM(G57,H57)</f>
        <v>0</v>
      </c>
      <c r="G57" s="16" t="s">
        <v>21</v>
      </c>
      <c r="H57" s="16">
        <v>0</v>
      </c>
      <c r="I57" s="16">
        <f>SUM(J57,K57)</f>
        <v>0</v>
      </c>
      <c r="J57" s="16" t="s">
        <v>21</v>
      </c>
      <c r="K57" s="16">
        <v>0</v>
      </c>
    </row>
    <row r="58" spans="1:11" ht="39.950000000000003" customHeight="1" x14ac:dyDescent="0.25">
      <c r="A58" s="14" t="s">
        <v>76</v>
      </c>
      <c r="B58" s="15" t="s">
        <v>77</v>
      </c>
      <c r="C58" s="16">
        <f>SUM(C59,C60,C63,C64)</f>
        <v>1111464300</v>
      </c>
      <c r="D58" s="16">
        <f>SUM(D59,D60,D63,D64)</f>
        <v>1111464300</v>
      </c>
      <c r="E58" s="16" t="s">
        <v>21</v>
      </c>
      <c r="F58" s="16">
        <f>SUM(F59,F60,F63,F64)</f>
        <v>1114078900</v>
      </c>
      <c r="G58" s="16">
        <f>SUM(G59,G60,G63,G64)</f>
        <v>1114078900</v>
      </c>
      <c r="H58" s="16" t="s">
        <v>21</v>
      </c>
      <c r="I58" s="16">
        <f>SUM(I59,I60,I63,I64)</f>
        <v>1114078900</v>
      </c>
      <c r="J58" s="16">
        <f>SUM(J59,J60,J63,J64)</f>
        <v>1114078900</v>
      </c>
      <c r="K58" s="16" t="s">
        <v>21</v>
      </c>
    </row>
    <row r="59" spans="1:11" ht="39.950000000000003" customHeight="1" x14ac:dyDescent="0.25">
      <c r="A59" s="14" t="s">
        <v>78</v>
      </c>
      <c r="B59" s="15"/>
      <c r="C59" s="16">
        <f>SUM(D59,E59)</f>
        <v>1111464300</v>
      </c>
      <c r="D59" s="16">
        <v>1111464300</v>
      </c>
      <c r="E59" s="16" t="s">
        <v>21</v>
      </c>
      <c r="F59" s="16">
        <f>SUM(G59,H59)</f>
        <v>1111464300</v>
      </c>
      <c r="G59" s="16">
        <v>1111464300</v>
      </c>
      <c r="H59" s="16" t="s">
        <v>21</v>
      </c>
      <c r="I59" s="16">
        <f>SUM(J59,K59)</f>
        <v>1111464300</v>
      </c>
      <c r="J59" s="16">
        <v>1111464300</v>
      </c>
      <c r="K59" s="16" t="s">
        <v>21</v>
      </c>
    </row>
    <row r="60" spans="1:11" ht="39.950000000000003" customHeight="1" x14ac:dyDescent="0.25">
      <c r="A60" s="14" t="s">
        <v>79</v>
      </c>
      <c r="B60" s="15"/>
      <c r="C60" s="16">
        <f>SUM(C61:C62)</f>
        <v>0</v>
      </c>
      <c r="D60" s="16">
        <f>SUM(D61:D62)</f>
        <v>0</v>
      </c>
      <c r="E60" s="16" t="s">
        <v>21</v>
      </c>
      <c r="F60" s="16">
        <f>SUM(F61:F62)</f>
        <v>0</v>
      </c>
      <c r="G60" s="16">
        <f>SUM(G61:G62)</f>
        <v>0</v>
      </c>
      <c r="H60" s="16" t="s">
        <v>21</v>
      </c>
      <c r="I60" s="16">
        <f>SUM(I61:I62)</f>
        <v>0</v>
      </c>
      <c r="J60" s="16">
        <f>SUM(J61:J62)</f>
        <v>0</v>
      </c>
      <c r="K60" s="16" t="s">
        <v>21</v>
      </c>
    </row>
    <row r="61" spans="1:11" ht="39.950000000000003" customHeight="1" x14ac:dyDescent="0.25">
      <c r="A61" s="14" t="s">
        <v>80</v>
      </c>
      <c r="B61" s="15"/>
      <c r="C61" s="16">
        <f>SUM(D61,E61)</f>
        <v>0</v>
      </c>
      <c r="D61" s="16">
        <v>0</v>
      </c>
      <c r="E61" s="16" t="s">
        <v>21</v>
      </c>
      <c r="F61" s="16">
        <f>SUM(G61,H61)</f>
        <v>0</v>
      </c>
      <c r="G61" s="16">
        <v>0</v>
      </c>
      <c r="H61" s="16" t="s">
        <v>21</v>
      </c>
      <c r="I61" s="16">
        <f>SUM(J61,K61)</f>
        <v>0</v>
      </c>
      <c r="J61" s="16">
        <v>0</v>
      </c>
      <c r="K61" s="16" t="s">
        <v>21</v>
      </c>
    </row>
    <row r="62" spans="1:11" ht="39.950000000000003" customHeight="1" x14ac:dyDescent="0.25">
      <c r="A62" s="14" t="s">
        <v>81</v>
      </c>
      <c r="B62" s="15"/>
      <c r="C62" s="16">
        <f>SUM(D62,E62)</f>
        <v>0</v>
      </c>
      <c r="D62" s="16">
        <v>0</v>
      </c>
      <c r="E62" s="16" t="s">
        <v>21</v>
      </c>
      <c r="F62" s="16">
        <f>SUM(G62,H62)</f>
        <v>0</v>
      </c>
      <c r="G62" s="16">
        <v>0</v>
      </c>
      <c r="H62" s="16" t="s">
        <v>21</v>
      </c>
      <c r="I62" s="16">
        <f>SUM(J62,K62)</f>
        <v>0</v>
      </c>
      <c r="J62" s="16">
        <v>0</v>
      </c>
      <c r="K62" s="16" t="s">
        <v>21</v>
      </c>
    </row>
    <row r="63" spans="1:11" ht="39.950000000000003" customHeight="1" x14ac:dyDescent="0.25">
      <c r="A63" s="14" t="s">
        <v>82</v>
      </c>
      <c r="B63" s="15"/>
      <c r="C63" s="16">
        <f>SUM(D63,E63)</f>
        <v>0</v>
      </c>
      <c r="D63" s="16">
        <v>0</v>
      </c>
      <c r="E63" s="16" t="s">
        <v>21</v>
      </c>
      <c r="F63" s="16">
        <f>SUM(G63,H63)</f>
        <v>2614600</v>
      </c>
      <c r="G63" s="16">
        <v>2614600</v>
      </c>
      <c r="H63" s="16" t="s">
        <v>21</v>
      </c>
      <c r="I63" s="16">
        <f>SUM(J63,K63)</f>
        <v>2614600</v>
      </c>
      <c r="J63" s="16">
        <v>2614600</v>
      </c>
      <c r="K63" s="16" t="s">
        <v>21</v>
      </c>
    </row>
    <row r="64" spans="1:11" ht="39.950000000000003" customHeight="1" x14ac:dyDescent="0.25">
      <c r="A64" s="14" t="s">
        <v>83</v>
      </c>
      <c r="B64" s="15"/>
      <c r="C64" s="16">
        <f>SUM(D64,E64)</f>
        <v>0</v>
      </c>
      <c r="D64" s="16">
        <v>0</v>
      </c>
      <c r="E64" s="16" t="s">
        <v>21</v>
      </c>
      <c r="F64" s="16">
        <f>SUM(G64,H64)</f>
        <v>0</v>
      </c>
      <c r="G64" s="16">
        <v>0</v>
      </c>
      <c r="H64" s="16" t="s">
        <v>21</v>
      </c>
      <c r="I64" s="16">
        <f>SUM(J64,K64)</f>
        <v>0</v>
      </c>
      <c r="J64" s="16">
        <v>0</v>
      </c>
      <c r="K64" s="16" t="s">
        <v>21</v>
      </c>
    </row>
    <row r="65" spans="1:11" ht="39.950000000000003" customHeight="1" x14ac:dyDescent="0.25">
      <c r="A65" s="14" t="s">
        <v>84</v>
      </c>
      <c r="B65" s="15" t="s">
        <v>85</v>
      </c>
      <c r="C65" s="16">
        <f>SUM(C66,C67)</f>
        <v>144426300</v>
      </c>
      <c r="D65" s="16" t="s">
        <v>21</v>
      </c>
      <c r="E65" s="16">
        <f>SUM(E66,E67)</f>
        <v>144426300</v>
      </c>
      <c r="F65" s="16">
        <f>SUM(F66,F67)</f>
        <v>1415712484</v>
      </c>
      <c r="G65" s="16" t="s">
        <v>21</v>
      </c>
      <c r="H65" s="16">
        <f>SUM(H66,H67)</f>
        <v>1415712484</v>
      </c>
      <c r="I65" s="16">
        <f>SUM(I66,I67)</f>
        <v>1092850365</v>
      </c>
      <c r="J65" s="16" t="s">
        <v>21</v>
      </c>
      <c r="K65" s="16">
        <f>SUM(K66,K67)</f>
        <v>1092850365</v>
      </c>
    </row>
    <row r="66" spans="1:11" ht="39.950000000000003" customHeight="1" x14ac:dyDescent="0.25">
      <c r="A66" s="14" t="s">
        <v>86</v>
      </c>
      <c r="B66" s="15"/>
      <c r="C66" s="16">
        <f>SUM(D66,E66)</f>
        <v>144426300</v>
      </c>
      <c r="D66" s="16" t="s">
        <v>21</v>
      </c>
      <c r="E66" s="16">
        <v>144426300</v>
      </c>
      <c r="F66" s="16">
        <f>SUM(G66,H66)</f>
        <v>1415712484</v>
      </c>
      <c r="G66" s="16" t="s">
        <v>21</v>
      </c>
      <c r="H66" s="16">
        <v>1415712484</v>
      </c>
      <c r="I66" s="16">
        <f>SUM(J66,K66)</f>
        <v>1092850365</v>
      </c>
      <c r="J66" s="16" t="s">
        <v>21</v>
      </c>
      <c r="K66" s="16">
        <v>1092850365</v>
      </c>
    </row>
    <row r="67" spans="1:11" ht="39.950000000000003" customHeight="1" x14ac:dyDescent="0.25">
      <c r="A67" s="14" t="s">
        <v>87</v>
      </c>
      <c r="B67" s="15"/>
      <c r="C67" s="16">
        <f>SUM(D67,E67)</f>
        <v>0</v>
      </c>
      <c r="D67" s="16" t="s">
        <v>21</v>
      </c>
      <c r="E67" s="16">
        <v>0</v>
      </c>
      <c r="F67" s="16">
        <f>SUM(G67,H67)</f>
        <v>0</v>
      </c>
      <c r="G67" s="16" t="s">
        <v>21</v>
      </c>
      <c r="H67" s="16">
        <v>0</v>
      </c>
      <c r="I67" s="16">
        <f>SUM(J67,K67)</f>
        <v>0</v>
      </c>
      <c r="J67" s="16" t="s">
        <v>21</v>
      </c>
      <c r="K67" s="16">
        <v>0</v>
      </c>
    </row>
    <row r="68" spans="1:11" ht="39.950000000000003" customHeight="1" x14ac:dyDescent="0.25">
      <c r="A68" s="14" t="s">
        <v>88</v>
      </c>
      <c r="B68" s="15" t="s">
        <v>89</v>
      </c>
      <c r="C68" s="16">
        <f t="shared" ref="C68:K68" si="5">SUM(C69,C71,C73,C78,C82,C106,C109,C112,C115)</f>
        <v>561559600</v>
      </c>
      <c r="D68" s="16">
        <f t="shared" si="5"/>
        <v>561559600</v>
      </c>
      <c r="E68" s="16">
        <f t="shared" si="5"/>
        <v>420000000</v>
      </c>
      <c r="F68" s="16">
        <f t="shared" si="5"/>
        <v>630657500</v>
      </c>
      <c r="G68" s="16">
        <f t="shared" si="5"/>
        <v>575657500</v>
      </c>
      <c r="H68" s="16">
        <f t="shared" si="5"/>
        <v>492000000</v>
      </c>
      <c r="I68" s="16">
        <f t="shared" si="5"/>
        <v>751405882.29999995</v>
      </c>
      <c r="J68" s="16">
        <f t="shared" si="5"/>
        <v>706325882.29999995</v>
      </c>
      <c r="K68" s="16">
        <f t="shared" si="5"/>
        <v>482080000</v>
      </c>
    </row>
    <row r="69" spans="1:11" ht="39.950000000000003" customHeight="1" x14ac:dyDescent="0.25">
      <c r="A69" s="14" t="s">
        <v>90</v>
      </c>
      <c r="B69" s="15" t="s">
        <v>91</v>
      </c>
      <c r="C69" s="16">
        <f>SUM(C70)</f>
        <v>0</v>
      </c>
      <c r="D69" s="16" t="s">
        <v>21</v>
      </c>
      <c r="E69" s="16">
        <f>SUM(E70)</f>
        <v>0</v>
      </c>
      <c r="F69" s="16">
        <f>SUM(F70)</f>
        <v>0</v>
      </c>
      <c r="G69" s="16" t="s">
        <v>21</v>
      </c>
      <c r="H69" s="16">
        <f>SUM(H70)</f>
        <v>0</v>
      </c>
      <c r="I69" s="16">
        <f>SUM(I70)</f>
        <v>0</v>
      </c>
      <c r="J69" s="16" t="s">
        <v>21</v>
      </c>
      <c r="K69" s="16">
        <f>SUM(K70)</f>
        <v>0</v>
      </c>
    </row>
    <row r="70" spans="1:11" ht="39.950000000000003" customHeight="1" x14ac:dyDescent="0.25">
      <c r="A70" s="14" t="s">
        <v>92</v>
      </c>
      <c r="B70" s="15"/>
      <c r="C70" s="16">
        <f>SUM(D70,E70)</f>
        <v>0</v>
      </c>
      <c r="D70" s="16" t="s">
        <v>21</v>
      </c>
      <c r="E70" s="16">
        <v>0</v>
      </c>
      <c r="F70" s="16">
        <f>SUM(G70,H70)</f>
        <v>0</v>
      </c>
      <c r="G70" s="16" t="s">
        <v>21</v>
      </c>
      <c r="H70" s="16">
        <v>0</v>
      </c>
      <c r="I70" s="16">
        <f>SUM(J70,K70)</f>
        <v>0</v>
      </c>
      <c r="J70" s="16" t="s">
        <v>21</v>
      </c>
      <c r="K70" s="16">
        <v>0</v>
      </c>
    </row>
    <row r="71" spans="1:11" ht="39.950000000000003" customHeight="1" x14ac:dyDescent="0.25">
      <c r="A71" s="14" t="s">
        <v>93</v>
      </c>
      <c r="B71" s="15" t="s">
        <v>94</v>
      </c>
      <c r="C71" s="16">
        <f>SUM(C72)</f>
        <v>0</v>
      </c>
      <c r="D71" s="16">
        <f>SUM(D72)</f>
        <v>0</v>
      </c>
      <c r="E71" s="16" t="s">
        <v>21</v>
      </c>
      <c r="F71" s="16">
        <f>SUM(F72)</f>
        <v>0</v>
      </c>
      <c r="G71" s="16">
        <f>SUM(G72)</f>
        <v>0</v>
      </c>
      <c r="H71" s="16" t="s">
        <v>21</v>
      </c>
      <c r="I71" s="16">
        <f>SUM(I72)</f>
        <v>0</v>
      </c>
      <c r="J71" s="16">
        <f>SUM(J72)</f>
        <v>0</v>
      </c>
      <c r="K71" s="16" t="s">
        <v>21</v>
      </c>
    </row>
    <row r="72" spans="1:11" ht="39.950000000000003" customHeight="1" x14ac:dyDescent="0.25">
      <c r="A72" s="14" t="s">
        <v>95</v>
      </c>
      <c r="B72" s="15"/>
      <c r="C72" s="16">
        <f>SUM(D72,E72)</f>
        <v>0</v>
      </c>
      <c r="D72" s="16">
        <v>0</v>
      </c>
      <c r="E72" s="16" t="s">
        <v>21</v>
      </c>
      <c r="F72" s="16">
        <f>SUM(G72,H72)</f>
        <v>0</v>
      </c>
      <c r="G72" s="16">
        <v>0</v>
      </c>
      <c r="H72" s="16" t="s">
        <v>21</v>
      </c>
      <c r="I72" s="16">
        <f>SUM(J72,K72)</f>
        <v>0</v>
      </c>
      <c r="J72" s="16">
        <v>0</v>
      </c>
      <c r="K72" s="16" t="s">
        <v>21</v>
      </c>
    </row>
    <row r="73" spans="1:11" ht="39.950000000000003" customHeight="1" x14ac:dyDescent="0.25">
      <c r="A73" s="14" t="s">
        <v>96</v>
      </c>
      <c r="B73" s="15" t="s">
        <v>97</v>
      </c>
      <c r="C73" s="16">
        <f>SUM(C74:C77)</f>
        <v>323270000</v>
      </c>
      <c r="D73" s="16">
        <f>SUM(D74:D77)</f>
        <v>323270000</v>
      </c>
      <c r="E73" s="16" t="s">
        <v>21</v>
      </c>
      <c r="F73" s="16">
        <f>SUM(F74:F77)</f>
        <v>323270000</v>
      </c>
      <c r="G73" s="16">
        <f>SUM(G74:G77)</f>
        <v>323270000</v>
      </c>
      <c r="H73" s="16" t="s">
        <v>21</v>
      </c>
      <c r="I73" s="16">
        <f>SUM(I74:I77)</f>
        <v>464034918.10000002</v>
      </c>
      <c r="J73" s="16">
        <f>SUM(J74:J77)</f>
        <v>464034918.10000002</v>
      </c>
      <c r="K73" s="16" t="s">
        <v>21</v>
      </c>
    </row>
    <row r="74" spans="1:11" ht="39.950000000000003" customHeight="1" x14ac:dyDescent="0.25">
      <c r="A74" s="14" t="s">
        <v>98</v>
      </c>
      <c r="B74" s="15"/>
      <c r="C74" s="16">
        <f>SUM(D74,E74)</f>
        <v>314885000</v>
      </c>
      <c r="D74" s="16">
        <v>314885000</v>
      </c>
      <c r="E74" s="16" t="s">
        <v>21</v>
      </c>
      <c r="F74" s="16">
        <f>SUM(G74,H74)</f>
        <v>314885000</v>
      </c>
      <c r="G74" s="16">
        <v>314885000</v>
      </c>
      <c r="H74" s="16" t="s">
        <v>21</v>
      </c>
      <c r="I74" s="16">
        <f>SUM(J74,K74)</f>
        <v>453028550.10000002</v>
      </c>
      <c r="J74" s="16">
        <v>453028550.10000002</v>
      </c>
      <c r="K74" s="16" t="s">
        <v>21</v>
      </c>
    </row>
    <row r="75" spans="1:11" ht="39.950000000000003" customHeight="1" x14ac:dyDescent="0.25">
      <c r="A75" s="14" t="s">
        <v>99</v>
      </c>
      <c r="B75" s="15"/>
      <c r="C75" s="16">
        <f>SUM(D75,E75)</f>
        <v>0</v>
      </c>
      <c r="D75" s="16">
        <v>0</v>
      </c>
      <c r="E75" s="16" t="s">
        <v>21</v>
      </c>
      <c r="F75" s="16">
        <f>SUM(G75,H75)</f>
        <v>0</v>
      </c>
      <c r="G75" s="16">
        <v>0</v>
      </c>
      <c r="H75" s="16" t="s">
        <v>21</v>
      </c>
      <c r="I75" s="16">
        <f>SUM(J75,K75)</f>
        <v>0</v>
      </c>
      <c r="J75" s="16">
        <v>0</v>
      </c>
      <c r="K75" s="16" t="s">
        <v>21</v>
      </c>
    </row>
    <row r="76" spans="1:11" ht="39.950000000000003" customHeight="1" x14ac:dyDescent="0.25">
      <c r="A76" s="14" t="s">
        <v>100</v>
      </c>
      <c r="B76" s="15"/>
      <c r="C76" s="16">
        <f>SUM(D76,E76)</f>
        <v>0</v>
      </c>
      <c r="D76" s="16">
        <v>0</v>
      </c>
      <c r="E76" s="16" t="s">
        <v>21</v>
      </c>
      <c r="F76" s="16">
        <f>SUM(G76,H76)</f>
        <v>0</v>
      </c>
      <c r="G76" s="16">
        <v>0</v>
      </c>
      <c r="H76" s="16" t="s">
        <v>21</v>
      </c>
      <c r="I76" s="16">
        <f>SUM(J76,K76)</f>
        <v>0</v>
      </c>
      <c r="J76" s="16">
        <v>0</v>
      </c>
      <c r="K76" s="16" t="s">
        <v>21</v>
      </c>
    </row>
    <row r="77" spans="1:11" ht="39.950000000000003" customHeight="1" x14ac:dyDescent="0.25">
      <c r="A77" s="14" t="s">
        <v>101</v>
      </c>
      <c r="B77" s="15"/>
      <c r="C77" s="16">
        <f>SUM(D77,E77)</f>
        <v>8385000</v>
      </c>
      <c r="D77" s="16">
        <v>8385000</v>
      </c>
      <c r="E77" s="16" t="s">
        <v>21</v>
      </c>
      <c r="F77" s="16">
        <f>SUM(G77,H77)</f>
        <v>8385000</v>
      </c>
      <c r="G77" s="16">
        <v>8385000</v>
      </c>
      <c r="H77" s="16" t="s">
        <v>21</v>
      </c>
      <c r="I77" s="16">
        <f>SUM(J77,K77)</f>
        <v>11006368</v>
      </c>
      <c r="J77" s="16">
        <v>11006368</v>
      </c>
      <c r="K77" s="16" t="s">
        <v>21</v>
      </c>
    </row>
    <row r="78" spans="1:11" ht="39.950000000000003" customHeight="1" x14ac:dyDescent="0.25">
      <c r="A78" s="14" t="s">
        <v>102</v>
      </c>
      <c r="B78" s="15" t="s">
        <v>103</v>
      </c>
      <c r="C78" s="16">
        <f>SUM(C79,C80,C81)</f>
        <v>68627000</v>
      </c>
      <c r="D78" s="16">
        <f>SUM(D79,D80,D81)</f>
        <v>68627000</v>
      </c>
      <c r="E78" s="16" t="s">
        <v>21</v>
      </c>
      <c r="F78" s="16">
        <f>SUM(F79,F80,F81)</f>
        <v>70626000</v>
      </c>
      <c r="G78" s="16">
        <f>SUM(G79,G80,G81)</f>
        <v>70626000</v>
      </c>
      <c r="H78" s="16" t="s">
        <v>21</v>
      </c>
      <c r="I78" s="16">
        <f>SUM(I79,I80,I81)</f>
        <v>60293594.200000003</v>
      </c>
      <c r="J78" s="16">
        <f>SUM(J79,J80,J81)</f>
        <v>60293594.200000003</v>
      </c>
      <c r="K78" s="16" t="s">
        <v>21</v>
      </c>
    </row>
    <row r="79" spans="1:11" ht="39.950000000000003" customHeight="1" x14ac:dyDescent="0.25">
      <c r="A79" s="14" t="s">
        <v>104</v>
      </c>
      <c r="B79" s="15"/>
      <c r="C79" s="16">
        <f>SUM(D79,E79)</f>
        <v>0</v>
      </c>
      <c r="D79" s="16">
        <v>0</v>
      </c>
      <c r="E79" s="16" t="s">
        <v>21</v>
      </c>
      <c r="F79" s="16">
        <f>SUM(G79,H79)</f>
        <v>0</v>
      </c>
      <c r="G79" s="16">
        <v>0</v>
      </c>
      <c r="H79" s="16" t="s">
        <v>21</v>
      </c>
      <c r="I79" s="16">
        <f>SUM(J79,K79)</f>
        <v>0</v>
      </c>
      <c r="J79" s="16">
        <v>0</v>
      </c>
      <c r="K79" s="16" t="s">
        <v>21</v>
      </c>
    </row>
    <row r="80" spans="1:11" ht="39.950000000000003" customHeight="1" x14ac:dyDescent="0.25">
      <c r="A80" s="14" t="s">
        <v>105</v>
      </c>
      <c r="B80" s="15"/>
      <c r="C80" s="16">
        <f>SUM(D80,E80)</f>
        <v>0</v>
      </c>
      <c r="D80" s="16">
        <v>0</v>
      </c>
      <c r="E80" s="16" t="s">
        <v>21</v>
      </c>
      <c r="F80" s="16">
        <f>SUM(G80,H80)</f>
        <v>1999000</v>
      </c>
      <c r="G80" s="16">
        <v>1999000</v>
      </c>
      <c r="H80" s="16" t="s">
        <v>21</v>
      </c>
      <c r="I80" s="16">
        <f>SUM(J80,K80)</f>
        <v>1999000</v>
      </c>
      <c r="J80" s="16">
        <v>1999000</v>
      </c>
      <c r="K80" s="16" t="s">
        <v>21</v>
      </c>
    </row>
    <row r="81" spans="1:11" ht="39.950000000000003" customHeight="1" x14ac:dyDescent="0.25">
      <c r="A81" s="14" t="s">
        <v>106</v>
      </c>
      <c r="B81" s="15"/>
      <c r="C81" s="16">
        <f>SUM(D81,E81)</f>
        <v>68627000</v>
      </c>
      <c r="D81" s="16">
        <v>68627000</v>
      </c>
      <c r="E81" s="16" t="s">
        <v>21</v>
      </c>
      <c r="F81" s="16">
        <f>SUM(G81,H81)</f>
        <v>68627000</v>
      </c>
      <c r="G81" s="16">
        <v>68627000</v>
      </c>
      <c r="H81" s="16" t="s">
        <v>21</v>
      </c>
      <c r="I81" s="16">
        <f>SUM(J81,K81)</f>
        <v>58294594.200000003</v>
      </c>
      <c r="J81" s="16">
        <v>58294594.200000003</v>
      </c>
      <c r="K81" s="16" t="s">
        <v>21</v>
      </c>
    </row>
    <row r="82" spans="1:11" ht="39.950000000000003" customHeight="1" x14ac:dyDescent="0.25">
      <c r="A82" s="14" t="s">
        <v>107</v>
      </c>
      <c r="B82" s="15" t="s">
        <v>108</v>
      </c>
      <c r="C82" s="16">
        <f>SUM(C83,C104,C105)</f>
        <v>169362600</v>
      </c>
      <c r="D82" s="16">
        <f>SUM(D83,D104,D105)</f>
        <v>169362600</v>
      </c>
      <c r="E82" s="16" t="s">
        <v>21</v>
      </c>
      <c r="F82" s="16">
        <f>SUM(F83,F104,F105)</f>
        <v>169362600</v>
      </c>
      <c r="G82" s="16">
        <f>SUM(G83,G104,G105)</f>
        <v>169362600</v>
      </c>
      <c r="H82" s="16" t="s">
        <v>21</v>
      </c>
      <c r="I82" s="16">
        <f>SUM(I83,I104,I105)</f>
        <v>153486253</v>
      </c>
      <c r="J82" s="16">
        <f>SUM(J83,J104,J105)</f>
        <v>153486253</v>
      </c>
      <c r="K82" s="16" t="s">
        <v>21</v>
      </c>
    </row>
    <row r="83" spans="1:11" ht="39.950000000000003" customHeight="1" x14ac:dyDescent="0.25">
      <c r="A83" s="14" t="s">
        <v>109</v>
      </c>
      <c r="B83" s="15"/>
      <c r="C83" s="16">
        <f>SUM(C84:C103)</f>
        <v>169362600</v>
      </c>
      <c r="D83" s="16">
        <f>SUM(D84:D103)</f>
        <v>169362600</v>
      </c>
      <c r="E83" s="16" t="s">
        <v>21</v>
      </c>
      <c r="F83" s="16">
        <f>SUM(F84:F103)</f>
        <v>169362600</v>
      </c>
      <c r="G83" s="16">
        <f>SUM(G84:G103)</f>
        <v>169362600</v>
      </c>
      <c r="H83" s="16" t="s">
        <v>21</v>
      </c>
      <c r="I83" s="16">
        <f>SUM(I84:I103)</f>
        <v>153486253</v>
      </c>
      <c r="J83" s="16">
        <f>SUM(J84:J103)</f>
        <v>153486253</v>
      </c>
      <c r="K83" s="16" t="s">
        <v>21</v>
      </c>
    </row>
    <row r="84" spans="1:11" ht="39.950000000000003" customHeight="1" x14ac:dyDescent="0.25">
      <c r="A84" s="14" t="s">
        <v>110</v>
      </c>
      <c r="B84" s="15"/>
      <c r="C84" s="16">
        <f t="shared" ref="C84:C105" si="6">SUM(D84,E84)</f>
        <v>0</v>
      </c>
      <c r="D84" s="16">
        <v>0</v>
      </c>
      <c r="E84" s="16" t="s">
        <v>21</v>
      </c>
      <c r="F84" s="16">
        <f t="shared" ref="F84:F105" si="7">SUM(G84,H84)</f>
        <v>0</v>
      </c>
      <c r="G84" s="16">
        <v>0</v>
      </c>
      <c r="H84" s="16" t="s">
        <v>21</v>
      </c>
      <c r="I84" s="16">
        <f t="shared" ref="I84:I105" si="8">SUM(J84,K84)</f>
        <v>0</v>
      </c>
      <c r="J84" s="16">
        <v>0</v>
      </c>
      <c r="K84" s="16" t="s">
        <v>21</v>
      </c>
    </row>
    <row r="85" spans="1:11" ht="39.950000000000003" customHeight="1" x14ac:dyDescent="0.25">
      <c r="A85" s="14" t="s">
        <v>111</v>
      </c>
      <c r="B85" s="15"/>
      <c r="C85" s="16">
        <f t="shared" si="6"/>
        <v>0</v>
      </c>
      <c r="D85" s="16">
        <v>0</v>
      </c>
      <c r="E85" s="16" t="s">
        <v>21</v>
      </c>
      <c r="F85" s="16">
        <f t="shared" si="7"/>
        <v>0</v>
      </c>
      <c r="G85" s="16">
        <v>0</v>
      </c>
      <c r="H85" s="16" t="s">
        <v>21</v>
      </c>
      <c r="I85" s="16">
        <f t="shared" si="8"/>
        <v>0</v>
      </c>
      <c r="J85" s="16">
        <v>0</v>
      </c>
      <c r="K85" s="16" t="s">
        <v>21</v>
      </c>
    </row>
    <row r="86" spans="1:11" ht="39.950000000000003" customHeight="1" x14ac:dyDescent="0.25">
      <c r="A86" s="14" t="s">
        <v>112</v>
      </c>
      <c r="B86" s="15"/>
      <c r="C86" s="16">
        <f t="shared" si="6"/>
        <v>0</v>
      </c>
      <c r="D86" s="16">
        <v>0</v>
      </c>
      <c r="E86" s="16" t="s">
        <v>21</v>
      </c>
      <c r="F86" s="16">
        <f t="shared" si="7"/>
        <v>0</v>
      </c>
      <c r="G86" s="16">
        <v>0</v>
      </c>
      <c r="H86" s="16" t="s">
        <v>21</v>
      </c>
      <c r="I86" s="16">
        <f t="shared" si="8"/>
        <v>0</v>
      </c>
      <c r="J86" s="16">
        <v>0</v>
      </c>
      <c r="K86" s="16" t="s">
        <v>21</v>
      </c>
    </row>
    <row r="87" spans="1:11" ht="39.950000000000003" customHeight="1" x14ac:dyDescent="0.25">
      <c r="A87" s="14" t="s">
        <v>113</v>
      </c>
      <c r="B87" s="15"/>
      <c r="C87" s="16">
        <f t="shared" si="6"/>
        <v>0</v>
      </c>
      <c r="D87" s="16">
        <v>0</v>
      </c>
      <c r="E87" s="16" t="s">
        <v>21</v>
      </c>
      <c r="F87" s="16">
        <f t="shared" si="7"/>
        <v>0</v>
      </c>
      <c r="G87" s="16">
        <v>0</v>
      </c>
      <c r="H87" s="16" t="s">
        <v>21</v>
      </c>
      <c r="I87" s="16">
        <f t="shared" si="8"/>
        <v>0</v>
      </c>
      <c r="J87" s="16">
        <v>0</v>
      </c>
      <c r="K87" s="16" t="s">
        <v>21</v>
      </c>
    </row>
    <row r="88" spans="1:11" ht="39.950000000000003" customHeight="1" x14ac:dyDescent="0.25">
      <c r="A88" s="14" t="s">
        <v>114</v>
      </c>
      <c r="B88" s="15"/>
      <c r="C88" s="16">
        <f t="shared" si="6"/>
        <v>0</v>
      </c>
      <c r="D88" s="16">
        <v>0</v>
      </c>
      <c r="E88" s="16" t="s">
        <v>21</v>
      </c>
      <c r="F88" s="16">
        <f t="shared" si="7"/>
        <v>0</v>
      </c>
      <c r="G88" s="16">
        <v>0</v>
      </c>
      <c r="H88" s="16" t="s">
        <v>21</v>
      </c>
      <c r="I88" s="16">
        <f t="shared" si="8"/>
        <v>2115357</v>
      </c>
      <c r="J88" s="16">
        <v>2115357</v>
      </c>
      <c r="K88" s="16" t="s">
        <v>21</v>
      </c>
    </row>
    <row r="89" spans="1:11" ht="39.950000000000003" customHeight="1" x14ac:dyDescent="0.25">
      <c r="A89" s="14" t="s">
        <v>115</v>
      </c>
      <c r="B89" s="15"/>
      <c r="C89" s="16">
        <f t="shared" si="6"/>
        <v>0</v>
      </c>
      <c r="D89" s="16">
        <v>0</v>
      </c>
      <c r="E89" s="16" t="s">
        <v>21</v>
      </c>
      <c r="F89" s="16">
        <f t="shared" si="7"/>
        <v>0</v>
      </c>
      <c r="G89" s="16">
        <v>0</v>
      </c>
      <c r="H89" s="16" t="s">
        <v>21</v>
      </c>
      <c r="I89" s="16">
        <f t="shared" si="8"/>
        <v>0</v>
      </c>
      <c r="J89" s="16">
        <v>0</v>
      </c>
      <c r="K89" s="16" t="s">
        <v>21</v>
      </c>
    </row>
    <row r="90" spans="1:11" ht="39.950000000000003" customHeight="1" x14ac:dyDescent="0.25">
      <c r="A90" s="14" t="s">
        <v>116</v>
      </c>
      <c r="B90" s="15"/>
      <c r="C90" s="16">
        <f t="shared" si="6"/>
        <v>82462600</v>
      </c>
      <c r="D90" s="16">
        <v>82462600</v>
      </c>
      <c r="E90" s="16" t="s">
        <v>21</v>
      </c>
      <c r="F90" s="16">
        <f t="shared" si="7"/>
        <v>82462600</v>
      </c>
      <c r="G90" s="16">
        <v>82462600</v>
      </c>
      <c r="H90" s="16" t="s">
        <v>21</v>
      </c>
      <c r="I90" s="16">
        <f t="shared" si="8"/>
        <v>68209276</v>
      </c>
      <c r="J90" s="16">
        <v>68209276</v>
      </c>
      <c r="K90" s="16" t="s">
        <v>21</v>
      </c>
    </row>
    <row r="91" spans="1:11" ht="39.950000000000003" customHeight="1" x14ac:dyDescent="0.25">
      <c r="A91" s="14" t="s">
        <v>117</v>
      </c>
      <c r="B91" s="15"/>
      <c r="C91" s="16">
        <f t="shared" si="6"/>
        <v>0</v>
      </c>
      <c r="D91" s="16">
        <v>0</v>
      </c>
      <c r="E91" s="16" t="s">
        <v>21</v>
      </c>
      <c r="F91" s="16">
        <f t="shared" si="7"/>
        <v>0</v>
      </c>
      <c r="G91" s="16">
        <v>0</v>
      </c>
      <c r="H91" s="16" t="s">
        <v>21</v>
      </c>
      <c r="I91" s="16">
        <f t="shared" si="8"/>
        <v>0</v>
      </c>
      <c r="J91" s="16">
        <v>0</v>
      </c>
      <c r="K91" s="16" t="s">
        <v>21</v>
      </c>
    </row>
    <row r="92" spans="1:11" ht="39.950000000000003" customHeight="1" x14ac:dyDescent="0.25">
      <c r="A92" s="14" t="s">
        <v>118</v>
      </c>
      <c r="B92" s="15"/>
      <c r="C92" s="16">
        <f t="shared" si="6"/>
        <v>0</v>
      </c>
      <c r="D92" s="16">
        <v>0</v>
      </c>
      <c r="E92" s="16" t="s">
        <v>21</v>
      </c>
      <c r="F92" s="16">
        <f t="shared" si="7"/>
        <v>0</v>
      </c>
      <c r="G92" s="16">
        <v>0</v>
      </c>
      <c r="H92" s="16" t="s">
        <v>21</v>
      </c>
      <c r="I92" s="16">
        <f t="shared" si="8"/>
        <v>0</v>
      </c>
      <c r="J92" s="16">
        <v>0</v>
      </c>
      <c r="K92" s="16" t="s">
        <v>21</v>
      </c>
    </row>
    <row r="93" spans="1:11" ht="39.950000000000003" customHeight="1" x14ac:dyDescent="0.25">
      <c r="A93" s="14" t="s">
        <v>119</v>
      </c>
      <c r="B93" s="15"/>
      <c r="C93" s="16">
        <f t="shared" si="6"/>
        <v>0</v>
      </c>
      <c r="D93" s="16">
        <v>0</v>
      </c>
      <c r="E93" s="16" t="s">
        <v>21</v>
      </c>
      <c r="F93" s="16">
        <f t="shared" si="7"/>
        <v>0</v>
      </c>
      <c r="G93" s="16">
        <v>0</v>
      </c>
      <c r="H93" s="16" t="s">
        <v>21</v>
      </c>
      <c r="I93" s="16">
        <f t="shared" si="8"/>
        <v>0</v>
      </c>
      <c r="J93" s="16">
        <v>0</v>
      </c>
      <c r="K93" s="16" t="s">
        <v>21</v>
      </c>
    </row>
    <row r="94" spans="1:11" ht="39.950000000000003" customHeight="1" x14ac:dyDescent="0.25">
      <c r="A94" s="14" t="s">
        <v>120</v>
      </c>
      <c r="B94" s="15"/>
      <c r="C94" s="16">
        <f t="shared" si="6"/>
        <v>300000</v>
      </c>
      <c r="D94" s="16">
        <v>300000</v>
      </c>
      <c r="E94" s="16" t="s">
        <v>21</v>
      </c>
      <c r="F94" s="16">
        <f t="shared" si="7"/>
        <v>300000</v>
      </c>
      <c r="G94" s="16">
        <v>300000</v>
      </c>
      <c r="H94" s="16" t="s">
        <v>21</v>
      </c>
      <c r="I94" s="16">
        <f t="shared" si="8"/>
        <v>205100</v>
      </c>
      <c r="J94" s="16">
        <v>205100</v>
      </c>
      <c r="K94" s="16" t="s">
        <v>21</v>
      </c>
    </row>
    <row r="95" spans="1:11" ht="39.950000000000003" customHeight="1" x14ac:dyDescent="0.25">
      <c r="A95" s="14" t="s">
        <v>121</v>
      </c>
      <c r="B95" s="15"/>
      <c r="C95" s="16">
        <f t="shared" si="6"/>
        <v>0</v>
      </c>
      <c r="D95" s="16">
        <v>0</v>
      </c>
      <c r="E95" s="16" t="s">
        <v>21</v>
      </c>
      <c r="F95" s="16">
        <f t="shared" si="7"/>
        <v>0</v>
      </c>
      <c r="G95" s="16">
        <v>0</v>
      </c>
      <c r="H95" s="16" t="s">
        <v>21</v>
      </c>
      <c r="I95" s="16">
        <f t="shared" si="8"/>
        <v>0</v>
      </c>
      <c r="J95" s="16">
        <v>0</v>
      </c>
      <c r="K95" s="16" t="s">
        <v>21</v>
      </c>
    </row>
    <row r="96" spans="1:11" ht="39.950000000000003" customHeight="1" x14ac:dyDescent="0.25">
      <c r="A96" s="14" t="s">
        <v>122</v>
      </c>
      <c r="B96" s="15"/>
      <c r="C96" s="16">
        <f t="shared" si="6"/>
        <v>71100000</v>
      </c>
      <c r="D96" s="16">
        <v>71100000</v>
      </c>
      <c r="E96" s="16" t="s">
        <v>21</v>
      </c>
      <c r="F96" s="16">
        <f t="shared" si="7"/>
        <v>71100000</v>
      </c>
      <c r="G96" s="16">
        <v>71100000</v>
      </c>
      <c r="H96" s="16" t="s">
        <v>21</v>
      </c>
      <c r="I96" s="16">
        <f t="shared" si="8"/>
        <v>65807080</v>
      </c>
      <c r="J96" s="16">
        <v>65807080</v>
      </c>
      <c r="K96" s="16" t="s">
        <v>21</v>
      </c>
    </row>
    <row r="97" spans="1:11" ht="39.950000000000003" customHeight="1" x14ac:dyDescent="0.25">
      <c r="A97" s="14" t="s">
        <v>123</v>
      </c>
      <c r="B97" s="15"/>
      <c r="C97" s="16">
        <f t="shared" si="6"/>
        <v>15500000</v>
      </c>
      <c r="D97" s="16">
        <v>15500000</v>
      </c>
      <c r="E97" s="16" t="s">
        <v>21</v>
      </c>
      <c r="F97" s="16">
        <f t="shared" si="7"/>
        <v>15500000</v>
      </c>
      <c r="G97" s="16">
        <v>15500000</v>
      </c>
      <c r="H97" s="16" t="s">
        <v>21</v>
      </c>
      <c r="I97" s="16">
        <f t="shared" si="8"/>
        <v>17149440</v>
      </c>
      <c r="J97" s="16">
        <v>17149440</v>
      </c>
      <c r="K97" s="16" t="s">
        <v>21</v>
      </c>
    </row>
    <row r="98" spans="1:11" ht="39.950000000000003" customHeight="1" x14ac:dyDescent="0.25">
      <c r="A98" s="14" t="s">
        <v>124</v>
      </c>
      <c r="B98" s="15"/>
      <c r="C98" s="16">
        <f t="shared" si="6"/>
        <v>0</v>
      </c>
      <c r="D98" s="16">
        <v>0</v>
      </c>
      <c r="E98" s="16" t="s">
        <v>21</v>
      </c>
      <c r="F98" s="16">
        <f t="shared" si="7"/>
        <v>0</v>
      </c>
      <c r="G98" s="16">
        <v>0</v>
      </c>
      <c r="H98" s="16" t="s">
        <v>21</v>
      </c>
      <c r="I98" s="16">
        <f t="shared" si="8"/>
        <v>0</v>
      </c>
      <c r="J98" s="16">
        <v>0</v>
      </c>
      <c r="K98" s="16" t="s">
        <v>21</v>
      </c>
    </row>
    <row r="99" spans="1:11" ht="39.950000000000003" customHeight="1" x14ac:dyDescent="0.25">
      <c r="A99" s="14" t="s">
        <v>125</v>
      </c>
      <c r="B99" s="15"/>
      <c r="C99" s="16">
        <f t="shared" si="6"/>
        <v>0</v>
      </c>
      <c r="D99" s="16">
        <v>0</v>
      </c>
      <c r="E99" s="16" t="s">
        <v>21</v>
      </c>
      <c r="F99" s="16">
        <f t="shared" si="7"/>
        <v>0</v>
      </c>
      <c r="G99" s="16">
        <v>0</v>
      </c>
      <c r="H99" s="16" t="s">
        <v>21</v>
      </c>
      <c r="I99" s="16">
        <f t="shared" si="8"/>
        <v>0</v>
      </c>
      <c r="J99" s="16">
        <v>0</v>
      </c>
      <c r="K99" s="16" t="s">
        <v>21</v>
      </c>
    </row>
    <row r="100" spans="1:11" ht="39.950000000000003" customHeight="1" x14ac:dyDescent="0.25">
      <c r="A100" s="14" t="s">
        <v>126</v>
      </c>
      <c r="B100" s="15"/>
      <c r="C100" s="16">
        <f t="shared" si="6"/>
        <v>0</v>
      </c>
      <c r="D100" s="16">
        <v>0</v>
      </c>
      <c r="E100" s="16" t="s">
        <v>21</v>
      </c>
      <c r="F100" s="16">
        <f t="shared" si="7"/>
        <v>0</v>
      </c>
      <c r="G100" s="16">
        <v>0</v>
      </c>
      <c r="H100" s="16" t="s">
        <v>21</v>
      </c>
      <c r="I100" s="16">
        <f t="shared" si="8"/>
        <v>0</v>
      </c>
      <c r="J100" s="16">
        <v>0</v>
      </c>
      <c r="K100" s="16" t="s">
        <v>21</v>
      </c>
    </row>
    <row r="101" spans="1:11" ht="39.950000000000003" customHeight="1" x14ac:dyDescent="0.25">
      <c r="A101" s="14" t="s">
        <v>127</v>
      </c>
      <c r="B101" s="15"/>
      <c r="C101" s="16">
        <f t="shared" si="6"/>
        <v>0</v>
      </c>
      <c r="D101" s="16">
        <v>0</v>
      </c>
      <c r="E101" s="16" t="s">
        <v>21</v>
      </c>
      <c r="F101" s="16">
        <f t="shared" si="7"/>
        <v>0</v>
      </c>
      <c r="G101" s="16">
        <v>0</v>
      </c>
      <c r="H101" s="16" t="s">
        <v>21</v>
      </c>
      <c r="I101" s="16">
        <f t="shared" si="8"/>
        <v>0</v>
      </c>
      <c r="J101" s="16">
        <v>0</v>
      </c>
      <c r="K101" s="16" t="s">
        <v>21</v>
      </c>
    </row>
    <row r="102" spans="1:11" ht="39.950000000000003" customHeight="1" x14ac:dyDescent="0.25">
      <c r="A102" s="14" t="s">
        <v>128</v>
      </c>
      <c r="B102" s="15"/>
      <c r="C102" s="16">
        <f t="shared" si="6"/>
        <v>0</v>
      </c>
      <c r="D102" s="16">
        <v>0</v>
      </c>
      <c r="E102" s="16" t="s">
        <v>21</v>
      </c>
      <c r="F102" s="16">
        <f t="shared" si="7"/>
        <v>0</v>
      </c>
      <c r="G102" s="16">
        <v>0</v>
      </c>
      <c r="H102" s="16" t="s">
        <v>21</v>
      </c>
      <c r="I102" s="16">
        <f t="shared" si="8"/>
        <v>0</v>
      </c>
      <c r="J102" s="16">
        <v>0</v>
      </c>
      <c r="K102" s="16" t="s">
        <v>21</v>
      </c>
    </row>
    <row r="103" spans="1:11" ht="39.950000000000003" customHeight="1" x14ac:dyDescent="0.25">
      <c r="A103" s="14" t="s">
        <v>129</v>
      </c>
      <c r="B103" s="15"/>
      <c r="C103" s="16">
        <f t="shared" si="6"/>
        <v>0</v>
      </c>
      <c r="D103" s="16">
        <v>0</v>
      </c>
      <c r="E103" s="16" t="s">
        <v>21</v>
      </c>
      <c r="F103" s="16">
        <f t="shared" si="7"/>
        <v>0</v>
      </c>
      <c r="G103" s="16">
        <v>0</v>
      </c>
      <c r="H103" s="16" t="s">
        <v>21</v>
      </c>
      <c r="I103" s="16">
        <f t="shared" si="8"/>
        <v>0</v>
      </c>
      <c r="J103" s="16">
        <v>0</v>
      </c>
      <c r="K103" s="16" t="s">
        <v>21</v>
      </c>
    </row>
    <row r="104" spans="1:11" ht="39.950000000000003" customHeight="1" x14ac:dyDescent="0.25">
      <c r="A104" s="14" t="s">
        <v>130</v>
      </c>
      <c r="B104" s="15"/>
      <c r="C104" s="16">
        <f t="shared" si="6"/>
        <v>0</v>
      </c>
      <c r="D104" s="16">
        <v>0</v>
      </c>
      <c r="E104" s="16" t="s">
        <v>21</v>
      </c>
      <c r="F104" s="16">
        <f t="shared" si="7"/>
        <v>0</v>
      </c>
      <c r="G104" s="16">
        <v>0</v>
      </c>
      <c r="H104" s="16" t="s">
        <v>21</v>
      </c>
      <c r="I104" s="16">
        <f t="shared" si="8"/>
        <v>0</v>
      </c>
      <c r="J104" s="16">
        <v>0</v>
      </c>
      <c r="K104" s="16" t="s">
        <v>21</v>
      </c>
    </row>
    <row r="105" spans="1:11" ht="39.950000000000003" customHeight="1" x14ac:dyDescent="0.25">
      <c r="A105" s="14" t="s">
        <v>131</v>
      </c>
      <c r="B105" s="15"/>
      <c r="C105" s="16">
        <f t="shared" si="6"/>
        <v>0</v>
      </c>
      <c r="D105" s="16">
        <v>0</v>
      </c>
      <c r="E105" s="16" t="s">
        <v>21</v>
      </c>
      <c r="F105" s="16">
        <f t="shared" si="7"/>
        <v>0</v>
      </c>
      <c r="G105" s="16">
        <v>0</v>
      </c>
      <c r="H105" s="16" t="s">
        <v>21</v>
      </c>
      <c r="I105" s="16">
        <f t="shared" si="8"/>
        <v>0</v>
      </c>
      <c r="J105" s="16">
        <v>0</v>
      </c>
      <c r="K105" s="16" t="s">
        <v>21</v>
      </c>
    </row>
    <row r="106" spans="1:11" ht="39.950000000000003" customHeight="1" x14ac:dyDescent="0.25">
      <c r="A106" s="14" t="s">
        <v>132</v>
      </c>
      <c r="B106" s="15" t="s">
        <v>133</v>
      </c>
      <c r="C106" s="16">
        <f>SUM(C107,C108)</f>
        <v>0</v>
      </c>
      <c r="D106" s="16">
        <f>SUM(D107,D108)</f>
        <v>0</v>
      </c>
      <c r="E106" s="16" t="s">
        <v>21</v>
      </c>
      <c r="F106" s="16">
        <f>SUM(F107,F108)</f>
        <v>0</v>
      </c>
      <c r="G106" s="16">
        <f>SUM(G107,G108)</f>
        <v>0</v>
      </c>
      <c r="H106" s="16" t="s">
        <v>21</v>
      </c>
      <c r="I106" s="16">
        <f>SUM(I107,I108)</f>
        <v>0</v>
      </c>
      <c r="J106" s="16">
        <f>SUM(J107,J108)</f>
        <v>0</v>
      </c>
      <c r="K106" s="16" t="s">
        <v>21</v>
      </c>
    </row>
    <row r="107" spans="1:11" ht="39.950000000000003" customHeight="1" x14ac:dyDescent="0.25">
      <c r="A107" s="14" t="s">
        <v>134</v>
      </c>
      <c r="B107" s="15"/>
      <c r="C107" s="16">
        <f>SUM(D107,E107)</f>
        <v>0</v>
      </c>
      <c r="D107" s="16">
        <v>0</v>
      </c>
      <c r="E107" s="16" t="s">
        <v>21</v>
      </c>
      <c r="F107" s="16">
        <f>SUM(G107,H107)</f>
        <v>0</v>
      </c>
      <c r="G107" s="16">
        <v>0</v>
      </c>
      <c r="H107" s="16" t="s">
        <v>21</v>
      </c>
      <c r="I107" s="16">
        <f>SUM(J107,K107)</f>
        <v>0</v>
      </c>
      <c r="J107" s="16">
        <v>0</v>
      </c>
      <c r="K107" s="16" t="s">
        <v>21</v>
      </c>
    </row>
    <row r="108" spans="1:11" ht="39.950000000000003" customHeight="1" x14ac:dyDescent="0.25">
      <c r="A108" s="14" t="s">
        <v>135</v>
      </c>
      <c r="B108" s="15"/>
      <c r="C108" s="16">
        <f>SUM(D108,E108)</f>
        <v>0</v>
      </c>
      <c r="D108" s="16">
        <v>0</v>
      </c>
      <c r="E108" s="16" t="s">
        <v>21</v>
      </c>
      <c r="F108" s="16">
        <f>SUM(G108,H108)</f>
        <v>0</v>
      </c>
      <c r="G108" s="16">
        <v>0</v>
      </c>
      <c r="H108" s="16" t="s">
        <v>21</v>
      </c>
      <c r="I108" s="16">
        <f>SUM(J108,K108)</f>
        <v>0</v>
      </c>
      <c r="J108" s="16">
        <v>0</v>
      </c>
      <c r="K108" s="16" t="s">
        <v>21</v>
      </c>
    </row>
    <row r="109" spans="1:11" ht="39.950000000000003" customHeight="1" x14ac:dyDescent="0.25">
      <c r="A109" s="14" t="s">
        <v>136</v>
      </c>
      <c r="B109" s="15" t="s">
        <v>137</v>
      </c>
      <c r="C109" s="16">
        <f>SUM(C110,C111)</f>
        <v>0</v>
      </c>
      <c r="D109" s="16">
        <f>SUM(D110,D111)</f>
        <v>0</v>
      </c>
      <c r="E109" s="16" t="s">
        <v>21</v>
      </c>
      <c r="F109" s="16">
        <f>SUM(F110,F111)</f>
        <v>0</v>
      </c>
      <c r="G109" s="16">
        <f>SUM(G110,G111)</f>
        <v>0</v>
      </c>
      <c r="H109" s="16" t="s">
        <v>21</v>
      </c>
      <c r="I109" s="16">
        <f>SUM(I110,I111)</f>
        <v>0</v>
      </c>
      <c r="J109" s="16">
        <f>SUM(J110,J111)</f>
        <v>0</v>
      </c>
      <c r="K109" s="16" t="s">
        <v>21</v>
      </c>
    </row>
    <row r="110" spans="1:11" ht="39.950000000000003" customHeight="1" x14ac:dyDescent="0.25">
      <c r="A110" s="14" t="s">
        <v>138</v>
      </c>
      <c r="B110" s="15"/>
      <c r="C110" s="16">
        <f>SUM(D110,E110)</f>
        <v>0</v>
      </c>
      <c r="D110" s="16">
        <v>0</v>
      </c>
      <c r="E110" s="16" t="s">
        <v>21</v>
      </c>
      <c r="F110" s="16">
        <f>SUM(G110,H110)</f>
        <v>0</v>
      </c>
      <c r="G110" s="16">
        <v>0</v>
      </c>
      <c r="H110" s="16" t="s">
        <v>21</v>
      </c>
      <c r="I110" s="16">
        <f>SUM(J110,K110)</f>
        <v>0</v>
      </c>
      <c r="J110" s="16">
        <v>0</v>
      </c>
      <c r="K110" s="16" t="s">
        <v>21</v>
      </c>
    </row>
    <row r="111" spans="1:11" ht="39.950000000000003" customHeight="1" x14ac:dyDescent="0.25">
      <c r="A111" s="14" t="s">
        <v>139</v>
      </c>
      <c r="B111" s="15"/>
      <c r="C111" s="16">
        <f>SUM(D111,E111)</f>
        <v>0</v>
      </c>
      <c r="D111" s="16">
        <v>0</v>
      </c>
      <c r="E111" s="16" t="s">
        <v>21</v>
      </c>
      <c r="F111" s="16">
        <f>SUM(G111,H111)</f>
        <v>0</v>
      </c>
      <c r="G111" s="16">
        <v>0</v>
      </c>
      <c r="H111" s="16" t="s">
        <v>21</v>
      </c>
      <c r="I111" s="16">
        <f>SUM(J111,K111)</f>
        <v>0</v>
      </c>
      <c r="J111" s="16">
        <v>0</v>
      </c>
      <c r="K111" s="16" t="s">
        <v>21</v>
      </c>
    </row>
    <row r="112" spans="1:11" ht="39.950000000000003" customHeight="1" x14ac:dyDescent="0.25">
      <c r="A112" s="14" t="s">
        <v>140</v>
      </c>
      <c r="B112" s="15" t="s">
        <v>141</v>
      </c>
      <c r="C112" s="16">
        <f>SUM(C113,C114)</f>
        <v>0</v>
      </c>
      <c r="D112" s="16" t="s">
        <v>21</v>
      </c>
      <c r="E112" s="16">
        <f>SUM(E113,E114)</f>
        <v>0</v>
      </c>
      <c r="F112" s="16">
        <f>SUM(F113,F114)</f>
        <v>55000000</v>
      </c>
      <c r="G112" s="16" t="s">
        <v>21</v>
      </c>
      <c r="H112" s="16">
        <f>SUM(H113,H114)</f>
        <v>55000000</v>
      </c>
      <c r="I112" s="16">
        <f>SUM(I113,I114)</f>
        <v>45080000</v>
      </c>
      <c r="J112" s="16" t="s">
        <v>21</v>
      </c>
      <c r="K112" s="16">
        <f>SUM(K113,K114)</f>
        <v>45080000</v>
      </c>
    </row>
    <row r="113" spans="1:11" ht="39.950000000000003" customHeight="1" x14ac:dyDescent="0.25">
      <c r="A113" s="14" t="s">
        <v>142</v>
      </c>
      <c r="B113" s="15"/>
      <c r="C113" s="16">
        <f>SUM(D113,E113)</f>
        <v>0</v>
      </c>
      <c r="D113" s="16" t="s">
        <v>21</v>
      </c>
      <c r="E113" s="16">
        <v>0</v>
      </c>
      <c r="F113" s="16">
        <f>SUM(G113,H113)</f>
        <v>0</v>
      </c>
      <c r="G113" s="16" t="s">
        <v>21</v>
      </c>
      <c r="H113" s="16">
        <v>0</v>
      </c>
      <c r="I113" s="16">
        <f>SUM(J113,K113)</f>
        <v>0</v>
      </c>
      <c r="J113" s="16" t="s">
        <v>21</v>
      </c>
      <c r="K113" s="16">
        <v>0</v>
      </c>
    </row>
    <row r="114" spans="1:11" ht="39.950000000000003" customHeight="1" x14ac:dyDescent="0.25">
      <c r="A114" s="14" t="s">
        <v>143</v>
      </c>
      <c r="B114" s="15"/>
      <c r="C114" s="16">
        <f>SUM(D114,E114)</f>
        <v>0</v>
      </c>
      <c r="D114" s="16" t="s">
        <v>21</v>
      </c>
      <c r="E114" s="16">
        <v>0</v>
      </c>
      <c r="F114" s="16">
        <f>SUM(G114,H114)</f>
        <v>55000000</v>
      </c>
      <c r="G114" s="16" t="s">
        <v>21</v>
      </c>
      <c r="H114" s="16">
        <v>55000000</v>
      </c>
      <c r="I114" s="16">
        <f>SUM(J114,K114)</f>
        <v>45080000</v>
      </c>
      <c r="J114" s="16" t="s">
        <v>21</v>
      </c>
      <c r="K114" s="16">
        <v>45080000</v>
      </c>
    </row>
    <row r="115" spans="1:11" ht="39.950000000000003" customHeight="1" x14ac:dyDescent="0.25">
      <c r="A115" s="14" t="s">
        <v>144</v>
      </c>
      <c r="B115" s="15" t="s">
        <v>145</v>
      </c>
      <c r="C115" s="16">
        <f>SUM(C116,C118)</f>
        <v>300000</v>
      </c>
      <c r="D115" s="16">
        <f>SUM(D116:D118)</f>
        <v>300000</v>
      </c>
      <c r="E115" s="16">
        <f>SUM(E116:E118)</f>
        <v>420000000</v>
      </c>
      <c r="F115" s="16">
        <f>SUM(F116,F118)</f>
        <v>12398900</v>
      </c>
      <c r="G115" s="16">
        <f>SUM(G116:G118)</f>
        <v>12398900</v>
      </c>
      <c r="H115" s="16">
        <f>SUM(H116:H118)</f>
        <v>437000000</v>
      </c>
      <c r="I115" s="16">
        <f>SUM(I116,I118)</f>
        <v>28511117</v>
      </c>
      <c r="J115" s="16">
        <f>SUM(J116:J118)</f>
        <v>28511117</v>
      </c>
      <c r="K115" s="16">
        <f>SUM(K116:K118)</f>
        <v>437000000</v>
      </c>
    </row>
    <row r="116" spans="1:11" ht="39.950000000000003" customHeight="1" x14ac:dyDescent="0.25">
      <c r="A116" s="14" t="s">
        <v>146</v>
      </c>
      <c r="B116" s="15"/>
      <c r="C116" s="16">
        <f>SUM(D116,E116)</f>
        <v>0</v>
      </c>
      <c r="D116" s="16" t="s">
        <v>21</v>
      </c>
      <c r="E116" s="16">
        <v>0</v>
      </c>
      <c r="F116" s="16">
        <f>SUM(G116,H116)</f>
        <v>0</v>
      </c>
      <c r="G116" s="16" t="s">
        <v>21</v>
      </c>
      <c r="H116" s="16">
        <v>0</v>
      </c>
      <c r="I116" s="16">
        <f>SUM(J116,K116)</f>
        <v>0</v>
      </c>
      <c r="J116" s="16" t="s">
        <v>21</v>
      </c>
      <c r="K116" s="16">
        <v>0</v>
      </c>
    </row>
    <row r="117" spans="1:11" ht="39.950000000000003" customHeight="1" x14ac:dyDescent="0.25">
      <c r="A117" s="14" t="s">
        <v>147</v>
      </c>
      <c r="B117" s="15"/>
      <c r="C117" s="16">
        <f>SUM(D117,E117)</f>
        <v>420000000</v>
      </c>
      <c r="D117" s="16" t="s">
        <v>21</v>
      </c>
      <c r="E117" s="16">
        <v>420000000</v>
      </c>
      <c r="F117" s="16">
        <f>SUM(G117,H117)</f>
        <v>437000000</v>
      </c>
      <c r="G117" s="16" t="s">
        <v>21</v>
      </c>
      <c r="H117" s="16">
        <v>437000000</v>
      </c>
      <c r="I117" s="16">
        <f>SUM(J117,K117)</f>
        <v>437000000</v>
      </c>
      <c r="J117" s="16" t="s">
        <v>21</v>
      </c>
      <c r="K117" s="16">
        <v>437000000</v>
      </c>
    </row>
    <row r="118" spans="1:11" ht="39.950000000000003" customHeight="1" x14ac:dyDescent="0.25">
      <c r="A118" s="14" t="s">
        <v>148</v>
      </c>
      <c r="B118" s="15"/>
      <c r="C118" s="16">
        <f>SUM(D118,E118)</f>
        <v>300000</v>
      </c>
      <c r="D118" s="16">
        <v>300000</v>
      </c>
      <c r="E118" s="16">
        <v>0</v>
      </c>
      <c r="F118" s="16">
        <f>SUM(G118,H118)</f>
        <v>12398900</v>
      </c>
      <c r="G118" s="16">
        <v>12398900</v>
      </c>
      <c r="H118" s="16">
        <v>0</v>
      </c>
      <c r="I118" s="16">
        <f>SUM(J118,K118)</f>
        <v>28511117</v>
      </c>
      <c r="J118" s="16">
        <v>28511117</v>
      </c>
      <c r="K118" s="16">
        <v>0</v>
      </c>
    </row>
    <row r="119" spans="1:11" ht="15" customHeight="1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</sheetData>
  <mergeCells count="6">
    <mergeCell ref="A1:G1"/>
    <mergeCell ref="H1:K1"/>
    <mergeCell ref="B2:J2"/>
    <mergeCell ref="O9:Y9"/>
    <mergeCell ref="O10:Z10"/>
    <mergeCell ref="O11:Y11"/>
  </mergeCells>
  <pageMargins left="1.9" right="0.7" top="0.75" bottom="0.7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zoomScaleSheetLayoutView="100" workbookViewId="0">
      <selection activeCell="O4" sqref="O4"/>
    </sheetView>
  </sheetViews>
  <sheetFormatPr defaultRowHeight="15" customHeight="1" x14ac:dyDescent="0.25"/>
  <cols>
    <col min="1" max="1" width="9" style="1" customWidth="1"/>
    <col min="2" max="2" width="2.7109375" style="1" customWidth="1"/>
    <col min="3" max="3" width="2.85546875" style="1" customWidth="1"/>
    <col min="4" max="4" width="2.5703125" style="1" customWidth="1"/>
    <col min="5" max="5" width="11.140625" style="1" customWidth="1"/>
    <col min="6" max="6" width="11" style="1" customWidth="1"/>
    <col min="7" max="7" width="9.85546875" style="1" customWidth="1"/>
    <col min="8" max="8" width="10.85546875" style="1" customWidth="1"/>
    <col min="9" max="9" width="11.140625" style="1" customWidth="1"/>
    <col min="10" max="10" width="11" style="1" customWidth="1"/>
    <col min="11" max="11" width="11.28515625" style="1" customWidth="1"/>
    <col min="12" max="12" width="11.140625" style="1" customWidth="1"/>
    <col min="13" max="13" width="11" style="1" customWidth="1"/>
    <col min="14" max="16384" width="9.140625" style="1"/>
  </cols>
  <sheetData>
    <row r="1" spans="1:13" ht="1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3" ht="1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9" t="s">
        <v>149</v>
      </c>
      <c r="L2" s="19"/>
      <c r="M2" s="19"/>
    </row>
    <row r="3" spans="1:13" ht="33" customHeight="1" x14ac:dyDescent="0.35">
      <c r="A3" s="20"/>
      <c r="B3" s="21" t="s">
        <v>150</v>
      </c>
      <c r="C3" s="22"/>
      <c r="D3" s="22"/>
      <c r="E3" s="22"/>
      <c r="F3" s="22"/>
      <c r="G3" s="22"/>
      <c r="H3" s="22"/>
      <c r="I3" s="22"/>
      <c r="J3" s="23"/>
      <c r="K3" s="19"/>
      <c r="L3" s="19"/>
      <c r="M3" s="19"/>
    </row>
    <row r="4" spans="1:13" ht="27.75" customHeight="1" x14ac:dyDescent="0.35">
      <c r="A4" s="20"/>
      <c r="B4" s="20"/>
      <c r="C4" s="20"/>
      <c r="D4" s="24" t="s">
        <v>0</v>
      </c>
      <c r="E4" s="24"/>
      <c r="F4" s="24"/>
      <c r="G4" s="24"/>
      <c r="H4" s="24"/>
      <c r="I4" s="20"/>
      <c r="J4" s="20"/>
    </row>
    <row r="5" spans="1:13" ht="34.5" customHeight="1" x14ac:dyDescent="0.35">
      <c r="A5" s="20"/>
      <c r="B5" s="20"/>
      <c r="C5" s="20"/>
      <c r="D5" s="20"/>
      <c r="E5" s="25" t="s">
        <v>151</v>
      </c>
      <c r="F5" s="25"/>
      <c r="G5" s="25"/>
      <c r="H5" s="25"/>
      <c r="I5" s="25"/>
      <c r="J5" s="20"/>
    </row>
    <row r="6" spans="1:13" ht="15" customHeight="1" x14ac:dyDescent="0.25">
      <c r="A6" s="6"/>
      <c r="B6" s="6"/>
      <c r="C6" s="6"/>
      <c r="D6" s="6"/>
      <c r="E6" s="6" t="s">
        <v>4</v>
      </c>
      <c r="F6" s="6"/>
      <c r="G6" s="6"/>
      <c r="H6" s="6" t="s">
        <v>5</v>
      </c>
      <c r="I6" s="6"/>
      <c r="J6" s="6"/>
      <c r="K6" s="6" t="s">
        <v>6</v>
      </c>
      <c r="L6" s="6"/>
      <c r="M6" s="6"/>
    </row>
    <row r="7" spans="1:13" ht="65.25" customHeight="1" x14ac:dyDescent="0.25">
      <c r="A7" s="26" t="s">
        <v>152</v>
      </c>
      <c r="B7" s="27" t="s">
        <v>153</v>
      </c>
      <c r="C7" s="27" t="s">
        <v>154</v>
      </c>
      <c r="D7" s="27" t="s">
        <v>155</v>
      </c>
      <c r="E7" s="10" t="s">
        <v>8</v>
      </c>
      <c r="F7" s="10" t="s">
        <v>156</v>
      </c>
      <c r="G7" s="10"/>
      <c r="H7" s="10" t="s">
        <v>8</v>
      </c>
      <c r="I7" s="10" t="s">
        <v>9</v>
      </c>
      <c r="J7" s="6"/>
      <c r="K7" s="6" t="s">
        <v>8</v>
      </c>
      <c r="L7" s="6" t="s">
        <v>9</v>
      </c>
      <c r="M7" s="6"/>
    </row>
    <row r="8" spans="1:13" ht="32.25" customHeight="1" x14ac:dyDescent="0.25">
      <c r="A8" s="10"/>
      <c r="B8" s="10"/>
      <c r="C8" s="10"/>
      <c r="D8" s="10"/>
      <c r="E8" s="10" t="s">
        <v>157</v>
      </c>
      <c r="F8" s="11" t="s">
        <v>15</v>
      </c>
      <c r="G8" s="11" t="s">
        <v>158</v>
      </c>
      <c r="H8" s="11" t="s">
        <v>159</v>
      </c>
      <c r="I8" s="11" t="s">
        <v>15</v>
      </c>
      <c r="J8" s="7" t="s">
        <v>158</v>
      </c>
      <c r="K8" s="7" t="s">
        <v>160</v>
      </c>
      <c r="L8" s="7" t="s">
        <v>15</v>
      </c>
      <c r="M8" s="7" t="s">
        <v>158</v>
      </c>
    </row>
    <row r="9" spans="1:13" ht="15" customHeight="1" x14ac:dyDescent="0.25">
      <c r="A9" s="13">
        <v>2</v>
      </c>
      <c r="B9" s="13">
        <v>3</v>
      </c>
      <c r="C9" s="13">
        <v>4</v>
      </c>
      <c r="D9" s="13">
        <v>5</v>
      </c>
      <c r="E9" s="13">
        <v>6</v>
      </c>
      <c r="F9" s="13">
        <v>7</v>
      </c>
      <c r="G9" s="13">
        <v>8</v>
      </c>
      <c r="H9" s="13">
        <v>9</v>
      </c>
      <c r="I9" s="13">
        <v>10</v>
      </c>
      <c r="J9" s="13">
        <v>11</v>
      </c>
      <c r="K9" s="13">
        <v>12</v>
      </c>
      <c r="L9" s="13">
        <v>13</v>
      </c>
      <c r="M9" s="13">
        <v>14</v>
      </c>
    </row>
    <row r="10" spans="1:13" ht="45" customHeight="1" x14ac:dyDescent="0.25">
      <c r="A10" s="28" t="s">
        <v>161</v>
      </c>
      <c r="B10" s="29" t="s">
        <v>21</v>
      </c>
      <c r="C10" s="29" t="s">
        <v>21</v>
      </c>
      <c r="D10" s="29" t="s">
        <v>21</v>
      </c>
      <c r="E10" s="30">
        <f t="shared" ref="E10:M10" si="0">SUM(E11,E45,E62,E91,E144,E164,E184,E213,E243,E274,E306)</f>
        <v>2333051200</v>
      </c>
      <c r="F10" s="30">
        <f t="shared" si="0"/>
        <v>2188624900</v>
      </c>
      <c r="G10" s="30">
        <f t="shared" si="0"/>
        <v>564426300</v>
      </c>
      <c r="H10" s="30">
        <f t="shared" si="0"/>
        <v>3850069528</v>
      </c>
      <c r="I10" s="30">
        <f t="shared" si="0"/>
        <v>2205337400</v>
      </c>
      <c r="J10" s="30">
        <f t="shared" si="0"/>
        <v>2081732128</v>
      </c>
      <c r="K10" s="30">
        <f t="shared" si="0"/>
        <v>3300931543.4000001</v>
      </c>
      <c r="L10" s="30">
        <f t="shared" si="0"/>
        <v>1975685786.4000001</v>
      </c>
      <c r="M10" s="30">
        <f t="shared" si="0"/>
        <v>1762245757</v>
      </c>
    </row>
    <row r="11" spans="1:13" ht="45" customHeight="1" x14ac:dyDescent="0.25">
      <c r="A11" s="28" t="s">
        <v>162</v>
      </c>
      <c r="B11" s="29" t="s">
        <v>163</v>
      </c>
      <c r="C11" s="29" t="s">
        <v>164</v>
      </c>
      <c r="D11" s="29" t="s">
        <v>164</v>
      </c>
      <c r="E11" s="30">
        <f t="shared" ref="E11:M11" si="1">SUM(E13,E18,E22,E27,E30,E33,E36,E39)</f>
        <v>444683300</v>
      </c>
      <c r="F11" s="30">
        <f t="shared" si="1"/>
        <v>402318300</v>
      </c>
      <c r="G11" s="30">
        <f t="shared" si="1"/>
        <v>42365000</v>
      </c>
      <c r="H11" s="30">
        <f t="shared" si="1"/>
        <v>431414300</v>
      </c>
      <c r="I11" s="30">
        <f t="shared" si="1"/>
        <v>428117300</v>
      </c>
      <c r="J11" s="30">
        <f t="shared" si="1"/>
        <v>3297000</v>
      </c>
      <c r="K11" s="30">
        <f t="shared" si="1"/>
        <v>401242264.39999998</v>
      </c>
      <c r="L11" s="30">
        <f t="shared" si="1"/>
        <v>398030264.39999998</v>
      </c>
      <c r="M11" s="30">
        <f t="shared" si="1"/>
        <v>3212000</v>
      </c>
    </row>
    <row r="12" spans="1:13" ht="45" customHeight="1" x14ac:dyDescent="0.25">
      <c r="A12" s="28" t="s">
        <v>165</v>
      </c>
      <c r="B12" s="29"/>
      <c r="C12" s="29"/>
      <c r="D12" s="29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45" customHeight="1" x14ac:dyDescent="0.25">
      <c r="A13" s="28" t="s">
        <v>166</v>
      </c>
      <c r="B13" s="29" t="s">
        <v>163</v>
      </c>
      <c r="C13" s="29" t="s">
        <v>163</v>
      </c>
      <c r="D13" s="29" t="s">
        <v>164</v>
      </c>
      <c r="E13" s="32">
        <f t="shared" ref="E13:M13" si="2">SUM(E15:E17)</f>
        <v>435683300</v>
      </c>
      <c r="F13" s="32">
        <f t="shared" si="2"/>
        <v>393318300</v>
      </c>
      <c r="G13" s="32">
        <f t="shared" si="2"/>
        <v>42365000</v>
      </c>
      <c r="H13" s="32">
        <f t="shared" si="2"/>
        <v>422414300</v>
      </c>
      <c r="I13" s="32">
        <f t="shared" si="2"/>
        <v>419117300</v>
      </c>
      <c r="J13" s="32">
        <f t="shared" si="2"/>
        <v>3297000</v>
      </c>
      <c r="K13" s="32">
        <f t="shared" si="2"/>
        <v>396760359.39999998</v>
      </c>
      <c r="L13" s="32">
        <f t="shared" si="2"/>
        <v>393548359.39999998</v>
      </c>
      <c r="M13" s="32">
        <f t="shared" si="2"/>
        <v>3212000</v>
      </c>
    </row>
    <row r="14" spans="1:13" ht="45" customHeight="1" x14ac:dyDescent="0.25">
      <c r="A14" s="28" t="s">
        <v>167</v>
      </c>
      <c r="B14" s="29"/>
      <c r="C14" s="29"/>
      <c r="D14" s="29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45" customHeight="1" x14ac:dyDescent="0.25">
      <c r="A15" s="28" t="s">
        <v>168</v>
      </c>
      <c r="B15" s="29" t="s">
        <v>163</v>
      </c>
      <c r="C15" s="29" t="s">
        <v>163</v>
      </c>
      <c r="D15" s="29" t="s">
        <v>163</v>
      </c>
      <c r="E15" s="16">
        <f>SUM(F15,G15)</f>
        <v>435683300</v>
      </c>
      <c r="F15" s="16">
        <v>393318300</v>
      </c>
      <c r="G15" s="16">
        <v>42365000</v>
      </c>
      <c r="H15" s="16">
        <f>SUM(I15,J15)</f>
        <v>422414300</v>
      </c>
      <c r="I15" s="16">
        <v>419117300</v>
      </c>
      <c r="J15" s="16">
        <v>3297000</v>
      </c>
      <c r="K15" s="16">
        <f>SUM(L15,M15)</f>
        <v>396760359.39999998</v>
      </c>
      <c r="L15" s="16">
        <v>393548359.39999998</v>
      </c>
      <c r="M15" s="16">
        <v>3212000</v>
      </c>
    </row>
    <row r="16" spans="1:13" ht="45" customHeight="1" x14ac:dyDescent="0.25">
      <c r="A16" s="28" t="s">
        <v>169</v>
      </c>
      <c r="B16" s="29" t="s">
        <v>163</v>
      </c>
      <c r="C16" s="29" t="s">
        <v>163</v>
      </c>
      <c r="D16" s="29" t="s">
        <v>170</v>
      </c>
      <c r="E16" s="34">
        <f>SUM(F16,G16)</f>
        <v>0</v>
      </c>
      <c r="F16" s="34">
        <v>0</v>
      </c>
      <c r="G16" s="34">
        <v>0</v>
      </c>
      <c r="H16" s="34">
        <f>SUM(I16,J16)</f>
        <v>0</v>
      </c>
      <c r="I16" s="34">
        <v>0</v>
      </c>
      <c r="J16" s="34">
        <v>0</v>
      </c>
      <c r="K16" s="34">
        <f>SUM(L16,M16)</f>
        <v>0</v>
      </c>
      <c r="L16" s="34">
        <v>0</v>
      </c>
      <c r="M16" s="34">
        <v>0</v>
      </c>
    </row>
    <row r="17" spans="1:13" ht="45" customHeight="1" x14ac:dyDescent="0.25">
      <c r="A17" s="35" t="s">
        <v>171</v>
      </c>
      <c r="B17" s="29" t="s">
        <v>163</v>
      </c>
      <c r="C17" s="29" t="s">
        <v>163</v>
      </c>
      <c r="D17" s="29" t="s">
        <v>172</v>
      </c>
      <c r="E17" s="34">
        <f>SUM(F17,G17)</f>
        <v>0</v>
      </c>
      <c r="F17" s="34">
        <v>0</v>
      </c>
      <c r="G17" s="34">
        <v>0</v>
      </c>
      <c r="H17" s="34">
        <f>SUM(I17,J17)</f>
        <v>0</v>
      </c>
      <c r="I17" s="34">
        <v>0</v>
      </c>
      <c r="J17" s="34">
        <v>0</v>
      </c>
      <c r="K17" s="34">
        <f>SUM(L17,M17)</f>
        <v>0</v>
      </c>
      <c r="L17" s="34">
        <v>0</v>
      </c>
      <c r="M17" s="34">
        <v>0</v>
      </c>
    </row>
    <row r="18" spans="1:13" ht="45" customHeight="1" x14ac:dyDescent="0.25">
      <c r="A18" s="35" t="s">
        <v>173</v>
      </c>
      <c r="B18" s="29" t="s">
        <v>163</v>
      </c>
      <c r="C18" s="29" t="s">
        <v>170</v>
      </c>
      <c r="D18" s="29" t="s">
        <v>164</v>
      </c>
      <c r="E18" s="34">
        <f t="shared" ref="E18:M18" si="3">SUM(E20:E21)</f>
        <v>0</v>
      </c>
      <c r="F18" s="34">
        <f t="shared" si="3"/>
        <v>0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</row>
    <row r="19" spans="1:13" ht="45" customHeight="1" x14ac:dyDescent="0.25">
      <c r="A19" s="35" t="s">
        <v>167</v>
      </c>
      <c r="B19" s="29"/>
      <c r="C19" s="29"/>
      <c r="D19" s="29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45" customHeight="1" x14ac:dyDescent="0.25">
      <c r="A20" s="35" t="s">
        <v>174</v>
      </c>
      <c r="B20" s="29" t="s">
        <v>163</v>
      </c>
      <c r="C20" s="29" t="s">
        <v>170</v>
      </c>
      <c r="D20" s="29" t="s">
        <v>163</v>
      </c>
      <c r="E20" s="34">
        <f>SUM(F20,G20)</f>
        <v>0</v>
      </c>
      <c r="F20" s="34">
        <v>0</v>
      </c>
      <c r="G20" s="34">
        <v>0</v>
      </c>
      <c r="H20" s="34">
        <f>SUM(I20,J20)</f>
        <v>0</v>
      </c>
      <c r="I20" s="34">
        <v>0</v>
      </c>
      <c r="J20" s="34">
        <v>0</v>
      </c>
      <c r="K20" s="34">
        <f>SUM(L20,M20)</f>
        <v>0</v>
      </c>
      <c r="L20" s="34">
        <v>0</v>
      </c>
      <c r="M20" s="34">
        <v>0</v>
      </c>
    </row>
    <row r="21" spans="1:13" ht="45" customHeight="1" x14ac:dyDescent="0.25">
      <c r="A21" s="35" t="s">
        <v>175</v>
      </c>
      <c r="B21" s="29" t="s">
        <v>163</v>
      </c>
      <c r="C21" s="29" t="s">
        <v>170</v>
      </c>
      <c r="D21" s="29" t="s">
        <v>170</v>
      </c>
      <c r="E21" s="34">
        <f>SUM(F21,G21)</f>
        <v>0</v>
      </c>
      <c r="F21" s="34">
        <v>0</v>
      </c>
      <c r="G21" s="34">
        <v>0</v>
      </c>
      <c r="H21" s="34">
        <f>SUM(I21,J21)</f>
        <v>0</v>
      </c>
      <c r="I21" s="34">
        <v>0</v>
      </c>
      <c r="J21" s="34">
        <v>0</v>
      </c>
      <c r="K21" s="34">
        <f>SUM(L21,M21)</f>
        <v>0</v>
      </c>
      <c r="L21" s="34">
        <v>0</v>
      </c>
      <c r="M21" s="34">
        <v>0</v>
      </c>
    </row>
    <row r="22" spans="1:13" ht="45" customHeight="1" x14ac:dyDescent="0.25">
      <c r="A22" s="35" t="s">
        <v>176</v>
      </c>
      <c r="B22" s="29" t="s">
        <v>163</v>
      </c>
      <c r="C22" s="29" t="s">
        <v>172</v>
      </c>
      <c r="D22" s="29" t="s">
        <v>164</v>
      </c>
      <c r="E22" s="34">
        <f t="shared" ref="E22:M22" si="4">SUM(E24:E26)</f>
        <v>0</v>
      </c>
      <c r="F22" s="34">
        <f t="shared" si="4"/>
        <v>0</v>
      </c>
      <c r="G22" s="34">
        <f t="shared" si="4"/>
        <v>0</v>
      </c>
      <c r="H22" s="34">
        <f t="shared" si="4"/>
        <v>0</v>
      </c>
      <c r="I22" s="34">
        <f t="shared" si="4"/>
        <v>0</v>
      </c>
      <c r="J22" s="34">
        <f t="shared" si="4"/>
        <v>0</v>
      </c>
      <c r="K22" s="34">
        <f t="shared" si="4"/>
        <v>0</v>
      </c>
      <c r="L22" s="34">
        <f t="shared" si="4"/>
        <v>0</v>
      </c>
      <c r="M22" s="34">
        <f t="shared" si="4"/>
        <v>0</v>
      </c>
    </row>
    <row r="23" spans="1:13" ht="45" customHeight="1" x14ac:dyDescent="0.25">
      <c r="A23" s="35" t="s">
        <v>167</v>
      </c>
      <c r="B23" s="29"/>
      <c r="C23" s="29"/>
      <c r="D23" s="29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45" customHeight="1" x14ac:dyDescent="0.25">
      <c r="A24" s="35" t="s">
        <v>177</v>
      </c>
      <c r="B24" s="29" t="s">
        <v>163</v>
      </c>
      <c r="C24" s="29" t="s">
        <v>172</v>
      </c>
      <c r="D24" s="29" t="s">
        <v>163</v>
      </c>
      <c r="E24" s="34">
        <f>SUM(F24,G24)</f>
        <v>0</v>
      </c>
      <c r="F24" s="34">
        <v>0</v>
      </c>
      <c r="G24" s="34">
        <v>0</v>
      </c>
      <c r="H24" s="34">
        <f>SUM(I24,J24)</f>
        <v>0</v>
      </c>
      <c r="I24" s="34">
        <v>0</v>
      </c>
      <c r="J24" s="34">
        <v>0</v>
      </c>
      <c r="K24" s="34">
        <f>SUM(L24,M24)</f>
        <v>0</v>
      </c>
      <c r="L24" s="34">
        <v>0</v>
      </c>
      <c r="M24" s="34">
        <v>0</v>
      </c>
    </row>
    <row r="25" spans="1:13" ht="45" customHeight="1" x14ac:dyDescent="0.25">
      <c r="A25" s="35" t="s">
        <v>178</v>
      </c>
      <c r="B25" s="29" t="s">
        <v>163</v>
      </c>
      <c r="C25" s="29" t="s">
        <v>172</v>
      </c>
      <c r="D25" s="29" t="s">
        <v>170</v>
      </c>
      <c r="E25" s="34">
        <f>SUM(F25,G25)</f>
        <v>0</v>
      </c>
      <c r="F25" s="34">
        <v>0</v>
      </c>
      <c r="G25" s="34">
        <v>0</v>
      </c>
      <c r="H25" s="34">
        <f>SUM(I25,J25)</f>
        <v>0</v>
      </c>
      <c r="I25" s="34">
        <v>0</v>
      </c>
      <c r="J25" s="34">
        <v>0</v>
      </c>
      <c r="K25" s="34">
        <f>SUM(L25,M25)</f>
        <v>0</v>
      </c>
      <c r="L25" s="34">
        <v>0</v>
      </c>
      <c r="M25" s="34">
        <v>0</v>
      </c>
    </row>
    <row r="26" spans="1:13" ht="45" customHeight="1" x14ac:dyDescent="0.25">
      <c r="A26" s="35" t="s">
        <v>179</v>
      </c>
      <c r="B26" s="29" t="s">
        <v>163</v>
      </c>
      <c r="C26" s="29" t="s">
        <v>172</v>
      </c>
      <c r="D26" s="29" t="s">
        <v>172</v>
      </c>
      <c r="E26" s="34">
        <f>SUM(F26,G26)</f>
        <v>0</v>
      </c>
      <c r="F26" s="34">
        <v>0</v>
      </c>
      <c r="G26" s="34">
        <v>0</v>
      </c>
      <c r="H26" s="34">
        <f>SUM(I26,J26)</f>
        <v>0</v>
      </c>
      <c r="I26" s="34">
        <v>0</v>
      </c>
      <c r="J26" s="34">
        <v>0</v>
      </c>
      <c r="K26" s="34">
        <f>SUM(L26,M26)</f>
        <v>0</v>
      </c>
      <c r="L26" s="34">
        <v>0</v>
      </c>
      <c r="M26" s="34">
        <v>0</v>
      </c>
    </row>
    <row r="27" spans="1:13" ht="45" customHeight="1" x14ac:dyDescent="0.25">
      <c r="A27" s="35" t="s">
        <v>180</v>
      </c>
      <c r="B27" s="29" t="s">
        <v>163</v>
      </c>
      <c r="C27" s="29" t="s">
        <v>181</v>
      </c>
      <c r="D27" s="29" t="s">
        <v>164</v>
      </c>
      <c r="E27" s="34">
        <f t="shared" ref="E27:M27" si="5">SUM(E29)</f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</row>
    <row r="28" spans="1:13" ht="45" customHeight="1" x14ac:dyDescent="0.25">
      <c r="A28" s="35" t="s">
        <v>167</v>
      </c>
      <c r="B28" s="29"/>
      <c r="C28" s="29"/>
      <c r="D28" s="29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45" customHeight="1" x14ac:dyDescent="0.25">
      <c r="A29" s="35" t="s">
        <v>182</v>
      </c>
      <c r="B29" s="29" t="s">
        <v>163</v>
      </c>
      <c r="C29" s="29" t="s">
        <v>181</v>
      </c>
      <c r="D29" s="29" t="s">
        <v>163</v>
      </c>
      <c r="E29" s="34">
        <f>SUM(F29,G29)</f>
        <v>0</v>
      </c>
      <c r="F29" s="34">
        <v>0</v>
      </c>
      <c r="G29" s="34">
        <v>0</v>
      </c>
      <c r="H29" s="34">
        <f>SUM(I29,J29)</f>
        <v>0</v>
      </c>
      <c r="I29" s="34">
        <v>0</v>
      </c>
      <c r="J29" s="34">
        <v>0</v>
      </c>
      <c r="K29" s="34">
        <f>SUM(L29,M29)</f>
        <v>0</v>
      </c>
      <c r="L29" s="34">
        <v>0</v>
      </c>
      <c r="M29" s="34">
        <v>0</v>
      </c>
    </row>
    <row r="30" spans="1:13" ht="45" customHeight="1" x14ac:dyDescent="0.25">
      <c r="A30" s="35" t="s">
        <v>183</v>
      </c>
      <c r="B30" s="29" t="s">
        <v>163</v>
      </c>
      <c r="C30" s="29" t="s">
        <v>184</v>
      </c>
      <c r="D30" s="29" t="s">
        <v>164</v>
      </c>
      <c r="E30" s="34">
        <f t="shared" ref="E30:M30" si="6">SUM(E32)</f>
        <v>0</v>
      </c>
      <c r="F30" s="34">
        <f t="shared" si="6"/>
        <v>0</v>
      </c>
      <c r="G30" s="34">
        <f t="shared" si="6"/>
        <v>0</v>
      </c>
      <c r="H30" s="34">
        <f t="shared" si="6"/>
        <v>0</v>
      </c>
      <c r="I30" s="34">
        <f t="shared" si="6"/>
        <v>0</v>
      </c>
      <c r="J30" s="34">
        <f t="shared" si="6"/>
        <v>0</v>
      </c>
      <c r="K30" s="34">
        <f t="shared" si="6"/>
        <v>0</v>
      </c>
      <c r="L30" s="34">
        <f t="shared" si="6"/>
        <v>0</v>
      </c>
      <c r="M30" s="34">
        <f t="shared" si="6"/>
        <v>0</v>
      </c>
    </row>
    <row r="31" spans="1:13" ht="45" customHeight="1" x14ac:dyDescent="0.25">
      <c r="A31" s="35" t="s">
        <v>167</v>
      </c>
      <c r="B31" s="29"/>
      <c r="C31" s="29"/>
      <c r="D31" s="29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45" customHeight="1" x14ac:dyDescent="0.25">
      <c r="A32" s="35" t="s">
        <v>185</v>
      </c>
      <c r="B32" s="29" t="s">
        <v>163</v>
      </c>
      <c r="C32" s="29" t="s">
        <v>184</v>
      </c>
      <c r="D32" s="29" t="s">
        <v>163</v>
      </c>
      <c r="E32" s="34">
        <f>SUM(F32,G32)</f>
        <v>0</v>
      </c>
      <c r="F32" s="34">
        <v>0</v>
      </c>
      <c r="G32" s="34">
        <v>0</v>
      </c>
      <c r="H32" s="34">
        <f>SUM(I32,J32)</f>
        <v>0</v>
      </c>
      <c r="I32" s="34">
        <v>0</v>
      </c>
      <c r="J32" s="34">
        <v>0</v>
      </c>
      <c r="K32" s="34">
        <f>SUM(L32,M32)</f>
        <v>0</v>
      </c>
      <c r="L32" s="34">
        <v>0</v>
      </c>
      <c r="M32" s="34">
        <v>0</v>
      </c>
    </row>
    <row r="33" spans="1:13" ht="45" customHeight="1" x14ac:dyDescent="0.25">
      <c r="A33" s="35" t="s">
        <v>186</v>
      </c>
      <c r="B33" s="29" t="s">
        <v>163</v>
      </c>
      <c r="C33" s="29" t="s">
        <v>187</v>
      </c>
      <c r="D33" s="29" t="s">
        <v>164</v>
      </c>
      <c r="E33" s="32">
        <f t="shared" ref="E33:M33" si="7">SUM(E35)</f>
        <v>9000000</v>
      </c>
      <c r="F33" s="32">
        <f t="shared" si="7"/>
        <v>9000000</v>
      </c>
      <c r="G33" s="32">
        <f t="shared" si="7"/>
        <v>0</v>
      </c>
      <c r="H33" s="32">
        <f t="shared" si="7"/>
        <v>9000000</v>
      </c>
      <c r="I33" s="32">
        <f t="shared" si="7"/>
        <v>9000000</v>
      </c>
      <c r="J33" s="32">
        <f t="shared" si="7"/>
        <v>0</v>
      </c>
      <c r="K33" s="32">
        <f t="shared" si="7"/>
        <v>4481905</v>
      </c>
      <c r="L33" s="32">
        <f t="shared" si="7"/>
        <v>4481905</v>
      </c>
      <c r="M33" s="36">
        <f t="shared" si="7"/>
        <v>0</v>
      </c>
    </row>
    <row r="34" spans="1:13" ht="45" customHeight="1" x14ac:dyDescent="0.25">
      <c r="A34" s="35" t="s">
        <v>167</v>
      </c>
      <c r="B34" s="29"/>
      <c r="C34" s="29"/>
      <c r="D34" s="29"/>
      <c r="E34" s="33"/>
      <c r="F34" s="33"/>
      <c r="G34" s="33"/>
      <c r="H34" s="33"/>
      <c r="I34" s="33"/>
      <c r="J34" s="33"/>
      <c r="K34" s="33"/>
      <c r="L34" s="33"/>
      <c r="M34" s="15"/>
    </row>
    <row r="35" spans="1:13" ht="45" customHeight="1" x14ac:dyDescent="0.25">
      <c r="A35" s="35" t="s">
        <v>188</v>
      </c>
      <c r="B35" s="29" t="s">
        <v>163</v>
      </c>
      <c r="C35" s="29" t="s">
        <v>187</v>
      </c>
      <c r="D35" s="29" t="s">
        <v>163</v>
      </c>
      <c r="E35" s="32">
        <f>SUM(F35,G35)</f>
        <v>9000000</v>
      </c>
      <c r="F35" s="32">
        <v>9000000</v>
      </c>
      <c r="G35" s="32">
        <v>0</v>
      </c>
      <c r="H35" s="32">
        <f>SUM(I35,J35)</f>
        <v>9000000</v>
      </c>
      <c r="I35" s="32">
        <v>9000000</v>
      </c>
      <c r="J35" s="32">
        <v>0</v>
      </c>
      <c r="K35" s="32">
        <f>SUM(L35,M35)</f>
        <v>4481905</v>
      </c>
      <c r="L35" s="32">
        <v>4481905</v>
      </c>
      <c r="M35" s="36">
        <v>0</v>
      </c>
    </row>
    <row r="36" spans="1:13" ht="45" customHeight="1" x14ac:dyDescent="0.25">
      <c r="A36" s="35" t="s">
        <v>189</v>
      </c>
      <c r="B36" s="29" t="s">
        <v>163</v>
      </c>
      <c r="C36" s="29" t="s">
        <v>190</v>
      </c>
      <c r="D36" s="29" t="s">
        <v>164</v>
      </c>
      <c r="E36" s="34">
        <f t="shared" ref="E36:M36" si="8">SUM(E38)</f>
        <v>0</v>
      </c>
      <c r="F36" s="34">
        <f t="shared" si="8"/>
        <v>0</v>
      </c>
      <c r="G36" s="34">
        <f t="shared" si="8"/>
        <v>0</v>
      </c>
      <c r="H36" s="34">
        <f t="shared" si="8"/>
        <v>0</v>
      </c>
      <c r="I36" s="34">
        <f t="shared" si="8"/>
        <v>0</v>
      </c>
      <c r="J36" s="34">
        <f t="shared" si="8"/>
        <v>0</v>
      </c>
      <c r="K36" s="34">
        <f t="shared" si="8"/>
        <v>0</v>
      </c>
      <c r="L36" s="34">
        <f t="shared" si="8"/>
        <v>0</v>
      </c>
      <c r="M36" s="34">
        <f t="shared" si="8"/>
        <v>0</v>
      </c>
    </row>
    <row r="37" spans="1:13" ht="45" customHeight="1" x14ac:dyDescent="0.25">
      <c r="A37" s="35" t="s">
        <v>167</v>
      </c>
      <c r="B37" s="29"/>
      <c r="C37" s="29"/>
      <c r="D37" s="29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45" customHeight="1" x14ac:dyDescent="0.25">
      <c r="A38" s="35" t="s">
        <v>189</v>
      </c>
      <c r="B38" s="29" t="s">
        <v>163</v>
      </c>
      <c r="C38" s="29" t="s">
        <v>190</v>
      </c>
      <c r="D38" s="29" t="s">
        <v>163</v>
      </c>
      <c r="E38" s="34">
        <f>SUM(F38,G38)</f>
        <v>0</v>
      </c>
      <c r="F38" s="34">
        <v>0</v>
      </c>
      <c r="G38" s="34">
        <v>0</v>
      </c>
      <c r="H38" s="34">
        <f>SUM(I38,J38)</f>
        <v>0</v>
      </c>
      <c r="I38" s="34">
        <v>0</v>
      </c>
      <c r="J38" s="34">
        <v>0</v>
      </c>
      <c r="K38" s="34">
        <f>SUM(L38,M38)</f>
        <v>0</v>
      </c>
      <c r="L38" s="34">
        <v>0</v>
      </c>
      <c r="M38" s="34">
        <v>0</v>
      </c>
    </row>
    <row r="39" spans="1:13" ht="45" customHeight="1" x14ac:dyDescent="0.25">
      <c r="A39" s="35" t="s">
        <v>191</v>
      </c>
      <c r="B39" s="29" t="s">
        <v>163</v>
      </c>
      <c r="C39" s="29" t="s">
        <v>192</v>
      </c>
      <c r="D39" s="29" t="s">
        <v>164</v>
      </c>
      <c r="E39" s="34">
        <f t="shared" ref="E39:M39" si="9">SUM(E41)</f>
        <v>0</v>
      </c>
      <c r="F39" s="34">
        <f t="shared" si="9"/>
        <v>0</v>
      </c>
      <c r="G39" s="34">
        <f t="shared" si="9"/>
        <v>0</v>
      </c>
      <c r="H39" s="34">
        <f t="shared" si="9"/>
        <v>0</v>
      </c>
      <c r="I39" s="34">
        <f t="shared" si="9"/>
        <v>0</v>
      </c>
      <c r="J39" s="34">
        <f t="shared" si="9"/>
        <v>0</v>
      </c>
      <c r="K39" s="34">
        <f t="shared" si="9"/>
        <v>0</v>
      </c>
      <c r="L39" s="34">
        <f t="shared" si="9"/>
        <v>0</v>
      </c>
      <c r="M39" s="34">
        <f t="shared" si="9"/>
        <v>0</v>
      </c>
    </row>
    <row r="40" spans="1:13" ht="45" customHeight="1" x14ac:dyDescent="0.25">
      <c r="A40" s="35" t="s">
        <v>167</v>
      </c>
      <c r="B40" s="29"/>
      <c r="C40" s="29"/>
      <c r="D40" s="29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45" customHeight="1" x14ac:dyDescent="0.25">
      <c r="A41" s="35" t="s">
        <v>191</v>
      </c>
      <c r="B41" s="29" t="s">
        <v>163</v>
      </c>
      <c r="C41" s="29" t="s">
        <v>192</v>
      </c>
      <c r="D41" s="29" t="s">
        <v>163</v>
      </c>
      <c r="E41" s="34">
        <f t="shared" ref="E41:M41" si="10">SUM(E43:E44)</f>
        <v>0</v>
      </c>
      <c r="F41" s="34">
        <f t="shared" si="10"/>
        <v>0</v>
      </c>
      <c r="G41" s="34">
        <f t="shared" si="10"/>
        <v>0</v>
      </c>
      <c r="H41" s="34">
        <f t="shared" si="10"/>
        <v>0</v>
      </c>
      <c r="I41" s="34">
        <f t="shared" si="10"/>
        <v>0</v>
      </c>
      <c r="J41" s="34">
        <f t="shared" si="10"/>
        <v>0</v>
      </c>
      <c r="K41" s="34">
        <f t="shared" si="10"/>
        <v>0</v>
      </c>
      <c r="L41" s="34">
        <f t="shared" si="10"/>
        <v>0</v>
      </c>
      <c r="M41" s="34">
        <f t="shared" si="10"/>
        <v>0</v>
      </c>
    </row>
    <row r="42" spans="1:13" ht="45" customHeight="1" x14ac:dyDescent="0.25">
      <c r="A42" s="35" t="s">
        <v>167</v>
      </c>
      <c r="B42" s="29"/>
      <c r="C42" s="29"/>
      <c r="D42" s="29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45" customHeight="1" x14ac:dyDescent="0.25">
      <c r="A43" s="35" t="s">
        <v>193</v>
      </c>
      <c r="B43" s="29" t="s">
        <v>163</v>
      </c>
      <c r="C43" s="29" t="s">
        <v>192</v>
      </c>
      <c r="D43" s="29" t="s">
        <v>163</v>
      </c>
      <c r="E43" s="34">
        <f>SUM(F43,G43)</f>
        <v>0</v>
      </c>
      <c r="F43" s="34">
        <v>0</v>
      </c>
      <c r="G43" s="34">
        <v>0</v>
      </c>
      <c r="H43" s="34">
        <f>SUM(I43,J43)</f>
        <v>0</v>
      </c>
      <c r="I43" s="34">
        <v>0</v>
      </c>
      <c r="J43" s="34">
        <v>0</v>
      </c>
      <c r="K43" s="34">
        <f>SUM(L43,M43)</f>
        <v>0</v>
      </c>
      <c r="L43" s="34">
        <v>0</v>
      </c>
      <c r="M43" s="34">
        <v>0</v>
      </c>
    </row>
    <row r="44" spans="1:13" ht="45" customHeight="1" x14ac:dyDescent="0.25">
      <c r="A44" s="35" t="s">
        <v>194</v>
      </c>
      <c r="B44" s="29" t="s">
        <v>163</v>
      </c>
      <c r="C44" s="29" t="s">
        <v>192</v>
      </c>
      <c r="D44" s="29" t="s">
        <v>163</v>
      </c>
      <c r="E44" s="34">
        <f>SUM(F44,G44)</f>
        <v>0</v>
      </c>
      <c r="F44" s="34">
        <v>0</v>
      </c>
      <c r="G44" s="34">
        <v>0</v>
      </c>
      <c r="H44" s="34">
        <f>SUM(I44,J44)</f>
        <v>0</v>
      </c>
      <c r="I44" s="34">
        <v>0</v>
      </c>
      <c r="J44" s="34">
        <v>0</v>
      </c>
      <c r="K44" s="34">
        <f>SUM(L44,M44)</f>
        <v>0</v>
      </c>
      <c r="L44" s="34">
        <v>0</v>
      </c>
      <c r="M44" s="34">
        <v>0</v>
      </c>
    </row>
    <row r="45" spans="1:13" ht="45" customHeight="1" x14ac:dyDescent="0.25">
      <c r="A45" s="35" t="s">
        <v>195</v>
      </c>
      <c r="B45" s="29" t="s">
        <v>170</v>
      </c>
      <c r="C45" s="29" t="s">
        <v>164</v>
      </c>
      <c r="D45" s="29" t="s">
        <v>164</v>
      </c>
      <c r="E45" s="34">
        <f t="shared" ref="E45:M45" si="11">SUM(E47,E50,E53,E56,E59)</f>
        <v>9000000</v>
      </c>
      <c r="F45" s="34">
        <f t="shared" si="11"/>
        <v>9000000</v>
      </c>
      <c r="G45" s="34">
        <f t="shared" si="11"/>
        <v>0</v>
      </c>
      <c r="H45" s="34">
        <f t="shared" si="11"/>
        <v>9000000</v>
      </c>
      <c r="I45" s="34">
        <f t="shared" si="11"/>
        <v>9000000</v>
      </c>
      <c r="J45" s="34">
        <f t="shared" si="11"/>
        <v>0</v>
      </c>
      <c r="K45" s="34">
        <f t="shared" si="11"/>
        <v>0</v>
      </c>
      <c r="L45" s="34">
        <f t="shared" si="11"/>
        <v>0</v>
      </c>
      <c r="M45" s="34">
        <f t="shared" si="11"/>
        <v>0</v>
      </c>
    </row>
    <row r="46" spans="1:13" ht="45" customHeight="1" x14ac:dyDescent="0.25">
      <c r="A46" s="35" t="s">
        <v>165</v>
      </c>
      <c r="B46" s="29"/>
      <c r="C46" s="29"/>
      <c r="D46" s="29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45" customHeight="1" x14ac:dyDescent="0.25">
      <c r="A47" s="35" t="s">
        <v>196</v>
      </c>
      <c r="B47" s="29" t="s">
        <v>170</v>
      </c>
      <c r="C47" s="29" t="s">
        <v>163</v>
      </c>
      <c r="D47" s="29" t="s">
        <v>164</v>
      </c>
      <c r="E47" s="34">
        <f t="shared" ref="E47:M47" si="12">SUM(E49)</f>
        <v>9000000</v>
      </c>
      <c r="F47" s="34">
        <f t="shared" si="12"/>
        <v>9000000</v>
      </c>
      <c r="G47" s="34">
        <f t="shared" si="12"/>
        <v>0</v>
      </c>
      <c r="H47" s="34">
        <f t="shared" si="12"/>
        <v>9000000</v>
      </c>
      <c r="I47" s="34">
        <f t="shared" si="12"/>
        <v>9000000</v>
      </c>
      <c r="J47" s="34">
        <f t="shared" si="12"/>
        <v>0</v>
      </c>
      <c r="K47" s="34">
        <f t="shared" si="12"/>
        <v>0</v>
      </c>
      <c r="L47" s="34">
        <f t="shared" si="12"/>
        <v>0</v>
      </c>
      <c r="M47" s="34">
        <f t="shared" si="12"/>
        <v>0</v>
      </c>
    </row>
    <row r="48" spans="1:13" ht="45" customHeight="1" x14ac:dyDescent="0.25">
      <c r="A48" s="35" t="s">
        <v>167</v>
      </c>
      <c r="B48" s="29"/>
      <c r="C48" s="29"/>
      <c r="D48" s="29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45" customHeight="1" x14ac:dyDescent="0.25">
      <c r="A49" s="35" t="s">
        <v>197</v>
      </c>
      <c r="B49" s="29" t="s">
        <v>170</v>
      </c>
      <c r="C49" s="29" t="s">
        <v>163</v>
      </c>
      <c r="D49" s="29" t="s">
        <v>163</v>
      </c>
      <c r="E49" s="34">
        <f>SUM(F49,G49)</f>
        <v>9000000</v>
      </c>
      <c r="F49" s="34">
        <v>9000000</v>
      </c>
      <c r="G49" s="34">
        <v>0</v>
      </c>
      <c r="H49" s="34">
        <f>SUM(I49,J49)</f>
        <v>9000000</v>
      </c>
      <c r="I49" s="34">
        <v>9000000</v>
      </c>
      <c r="J49" s="34">
        <v>0</v>
      </c>
      <c r="K49" s="34">
        <f>SUM(L49,M49)</f>
        <v>0</v>
      </c>
      <c r="L49" s="34">
        <v>0</v>
      </c>
      <c r="M49" s="34">
        <v>0</v>
      </c>
    </row>
    <row r="50" spans="1:13" ht="45" customHeight="1" x14ac:dyDescent="0.25">
      <c r="A50" s="35" t="s">
        <v>198</v>
      </c>
      <c r="B50" s="29" t="s">
        <v>170</v>
      </c>
      <c r="C50" s="29" t="s">
        <v>170</v>
      </c>
      <c r="D50" s="29" t="s">
        <v>164</v>
      </c>
      <c r="E50" s="34">
        <f t="shared" ref="E50:M50" si="13">SUM(E52)</f>
        <v>0</v>
      </c>
      <c r="F50" s="34">
        <f t="shared" si="13"/>
        <v>0</v>
      </c>
      <c r="G50" s="34">
        <f t="shared" si="13"/>
        <v>0</v>
      </c>
      <c r="H50" s="34">
        <f t="shared" si="13"/>
        <v>0</v>
      </c>
      <c r="I50" s="34">
        <f t="shared" si="13"/>
        <v>0</v>
      </c>
      <c r="J50" s="34">
        <f t="shared" si="13"/>
        <v>0</v>
      </c>
      <c r="K50" s="34">
        <f t="shared" si="13"/>
        <v>0</v>
      </c>
      <c r="L50" s="34">
        <f t="shared" si="13"/>
        <v>0</v>
      </c>
      <c r="M50" s="34">
        <f t="shared" si="13"/>
        <v>0</v>
      </c>
    </row>
    <row r="51" spans="1:13" ht="45" customHeight="1" x14ac:dyDescent="0.25">
      <c r="A51" s="35" t="s">
        <v>167</v>
      </c>
      <c r="B51" s="29"/>
      <c r="C51" s="29"/>
      <c r="D51" s="29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45" customHeight="1" x14ac:dyDescent="0.25">
      <c r="A52" s="35" t="s">
        <v>199</v>
      </c>
      <c r="B52" s="29" t="s">
        <v>170</v>
      </c>
      <c r="C52" s="29" t="s">
        <v>170</v>
      </c>
      <c r="D52" s="29" t="s">
        <v>163</v>
      </c>
      <c r="E52" s="34">
        <f>SUM(F52,G52)</f>
        <v>0</v>
      </c>
      <c r="F52" s="34">
        <v>0</v>
      </c>
      <c r="G52" s="34">
        <v>0</v>
      </c>
      <c r="H52" s="34">
        <f>SUM(I52,J52)</f>
        <v>0</v>
      </c>
      <c r="I52" s="34">
        <v>0</v>
      </c>
      <c r="J52" s="34">
        <v>0</v>
      </c>
      <c r="K52" s="34">
        <f>SUM(L52,M52)</f>
        <v>0</v>
      </c>
      <c r="L52" s="34">
        <v>0</v>
      </c>
      <c r="M52" s="34">
        <v>0</v>
      </c>
    </row>
    <row r="53" spans="1:13" ht="45" customHeight="1" x14ac:dyDescent="0.25">
      <c r="A53" s="35" t="s">
        <v>200</v>
      </c>
      <c r="B53" s="29" t="s">
        <v>170</v>
      </c>
      <c r="C53" s="29" t="s">
        <v>172</v>
      </c>
      <c r="D53" s="29" t="s">
        <v>164</v>
      </c>
      <c r="E53" s="34">
        <f t="shared" ref="E53:M53" si="14">SUM(E55)</f>
        <v>0</v>
      </c>
      <c r="F53" s="34">
        <f t="shared" si="14"/>
        <v>0</v>
      </c>
      <c r="G53" s="34">
        <f t="shared" si="14"/>
        <v>0</v>
      </c>
      <c r="H53" s="34">
        <f t="shared" si="14"/>
        <v>0</v>
      </c>
      <c r="I53" s="34">
        <f t="shared" si="14"/>
        <v>0</v>
      </c>
      <c r="J53" s="34">
        <f t="shared" si="14"/>
        <v>0</v>
      </c>
      <c r="K53" s="34">
        <f t="shared" si="14"/>
        <v>0</v>
      </c>
      <c r="L53" s="34">
        <f t="shared" si="14"/>
        <v>0</v>
      </c>
      <c r="M53" s="34">
        <f t="shared" si="14"/>
        <v>0</v>
      </c>
    </row>
    <row r="54" spans="1:13" ht="45" customHeight="1" x14ac:dyDescent="0.25">
      <c r="A54" s="35" t="s">
        <v>167</v>
      </c>
      <c r="B54" s="29"/>
      <c r="C54" s="29"/>
      <c r="D54" s="29"/>
      <c r="E54" s="33"/>
      <c r="F54" s="33"/>
      <c r="G54" s="33"/>
      <c r="H54" s="33"/>
      <c r="I54" s="33"/>
      <c r="J54" s="33"/>
      <c r="K54" s="33"/>
      <c r="L54" s="33"/>
      <c r="M54" s="33"/>
    </row>
    <row r="55" spans="1:13" ht="45" customHeight="1" x14ac:dyDescent="0.25">
      <c r="A55" s="35" t="s">
        <v>201</v>
      </c>
      <c r="B55" s="29" t="s">
        <v>170</v>
      </c>
      <c r="C55" s="29" t="s">
        <v>172</v>
      </c>
      <c r="D55" s="29" t="s">
        <v>163</v>
      </c>
      <c r="E55" s="34">
        <f>SUM(F55,G55)</f>
        <v>0</v>
      </c>
      <c r="F55" s="34">
        <v>0</v>
      </c>
      <c r="G55" s="34">
        <v>0</v>
      </c>
      <c r="H55" s="34">
        <f>SUM(I55,J55)</f>
        <v>0</v>
      </c>
      <c r="I55" s="34">
        <v>0</v>
      </c>
      <c r="J55" s="34">
        <v>0</v>
      </c>
      <c r="K55" s="34">
        <f>SUM(L55,M55)</f>
        <v>0</v>
      </c>
      <c r="L55" s="34">
        <v>0</v>
      </c>
      <c r="M55" s="34">
        <v>0</v>
      </c>
    </row>
    <row r="56" spans="1:13" ht="45" customHeight="1" x14ac:dyDescent="0.25">
      <c r="A56" s="35" t="s">
        <v>202</v>
      </c>
      <c r="B56" s="29" t="s">
        <v>170</v>
      </c>
      <c r="C56" s="29" t="s">
        <v>181</v>
      </c>
      <c r="D56" s="29" t="s">
        <v>164</v>
      </c>
      <c r="E56" s="34">
        <f t="shared" ref="E56:M56" si="15">SUM(E58)</f>
        <v>0</v>
      </c>
      <c r="F56" s="34">
        <f t="shared" si="15"/>
        <v>0</v>
      </c>
      <c r="G56" s="34">
        <f t="shared" si="15"/>
        <v>0</v>
      </c>
      <c r="H56" s="34">
        <f t="shared" si="15"/>
        <v>0</v>
      </c>
      <c r="I56" s="34">
        <f t="shared" si="15"/>
        <v>0</v>
      </c>
      <c r="J56" s="34">
        <f t="shared" si="15"/>
        <v>0</v>
      </c>
      <c r="K56" s="34">
        <f t="shared" si="15"/>
        <v>0</v>
      </c>
      <c r="L56" s="34">
        <f t="shared" si="15"/>
        <v>0</v>
      </c>
      <c r="M56" s="34">
        <f t="shared" si="15"/>
        <v>0</v>
      </c>
    </row>
    <row r="57" spans="1:13" ht="45" customHeight="1" x14ac:dyDescent="0.25">
      <c r="A57" s="35" t="s">
        <v>167</v>
      </c>
      <c r="B57" s="29"/>
      <c r="C57" s="29"/>
      <c r="D57" s="29"/>
      <c r="E57" s="33"/>
      <c r="F57" s="33"/>
      <c r="G57" s="33"/>
      <c r="H57" s="33"/>
      <c r="I57" s="33"/>
      <c r="J57" s="33"/>
      <c r="K57" s="33"/>
      <c r="L57" s="33"/>
      <c r="M57" s="33"/>
    </row>
    <row r="58" spans="1:13" ht="45" customHeight="1" x14ac:dyDescent="0.25">
      <c r="A58" s="35" t="s">
        <v>202</v>
      </c>
      <c r="B58" s="29" t="s">
        <v>170</v>
      </c>
      <c r="C58" s="29" t="s">
        <v>181</v>
      </c>
      <c r="D58" s="29" t="s">
        <v>163</v>
      </c>
      <c r="E58" s="34">
        <f>SUM(F58,G58)</f>
        <v>0</v>
      </c>
      <c r="F58" s="34">
        <v>0</v>
      </c>
      <c r="G58" s="34">
        <v>0</v>
      </c>
      <c r="H58" s="34">
        <f>SUM(I58,J58)</f>
        <v>0</v>
      </c>
      <c r="I58" s="34">
        <v>0</v>
      </c>
      <c r="J58" s="34">
        <v>0</v>
      </c>
      <c r="K58" s="34">
        <f>SUM(L58,M58)</f>
        <v>0</v>
      </c>
      <c r="L58" s="34">
        <v>0</v>
      </c>
      <c r="M58" s="34">
        <v>0</v>
      </c>
    </row>
    <row r="59" spans="1:13" ht="45" customHeight="1" x14ac:dyDescent="0.25">
      <c r="A59" s="35" t="s">
        <v>203</v>
      </c>
      <c r="B59" s="29" t="s">
        <v>170</v>
      </c>
      <c r="C59" s="29" t="s">
        <v>184</v>
      </c>
      <c r="D59" s="29" t="s">
        <v>164</v>
      </c>
      <c r="E59" s="34">
        <f t="shared" ref="E59:M59" si="16">SUM(E61)</f>
        <v>0</v>
      </c>
      <c r="F59" s="34">
        <f t="shared" si="16"/>
        <v>0</v>
      </c>
      <c r="G59" s="34">
        <f t="shared" si="16"/>
        <v>0</v>
      </c>
      <c r="H59" s="34">
        <f t="shared" si="16"/>
        <v>0</v>
      </c>
      <c r="I59" s="34">
        <f t="shared" si="16"/>
        <v>0</v>
      </c>
      <c r="J59" s="34">
        <f t="shared" si="16"/>
        <v>0</v>
      </c>
      <c r="K59" s="34">
        <f t="shared" si="16"/>
        <v>0</v>
      </c>
      <c r="L59" s="34">
        <f t="shared" si="16"/>
        <v>0</v>
      </c>
      <c r="M59" s="34">
        <f t="shared" si="16"/>
        <v>0</v>
      </c>
    </row>
    <row r="60" spans="1:13" ht="45" customHeight="1" x14ac:dyDescent="0.25">
      <c r="A60" s="35" t="s">
        <v>167</v>
      </c>
      <c r="B60" s="29"/>
      <c r="C60" s="29"/>
      <c r="D60" s="29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45" customHeight="1" x14ac:dyDescent="0.25">
      <c r="A61" s="35" t="s">
        <v>203</v>
      </c>
      <c r="B61" s="29" t="s">
        <v>170</v>
      </c>
      <c r="C61" s="29" t="s">
        <v>184</v>
      </c>
      <c r="D61" s="29" t="s">
        <v>163</v>
      </c>
      <c r="E61" s="34">
        <f>SUM(F61,G61)</f>
        <v>0</v>
      </c>
      <c r="F61" s="34">
        <v>0</v>
      </c>
      <c r="G61" s="34">
        <v>0</v>
      </c>
      <c r="H61" s="34">
        <f>SUM(I61,J61)</f>
        <v>0</v>
      </c>
      <c r="I61" s="34">
        <v>0</v>
      </c>
      <c r="J61" s="34">
        <v>0</v>
      </c>
      <c r="K61" s="34">
        <f>SUM(L61,M61)</f>
        <v>0</v>
      </c>
      <c r="L61" s="34">
        <v>0</v>
      </c>
      <c r="M61" s="34">
        <v>0</v>
      </c>
    </row>
    <row r="62" spans="1:13" ht="45" customHeight="1" x14ac:dyDescent="0.25">
      <c r="A62" s="35" t="s">
        <v>204</v>
      </c>
      <c r="B62" s="29" t="s">
        <v>172</v>
      </c>
      <c r="C62" s="29" t="s">
        <v>164</v>
      </c>
      <c r="D62" s="29" t="s">
        <v>164</v>
      </c>
      <c r="E62" s="34">
        <f t="shared" ref="E62:M62" si="17">SUM(E64,E69,E72,E76,E79,E82,E85,E88)</f>
        <v>0</v>
      </c>
      <c r="F62" s="34">
        <f t="shared" si="17"/>
        <v>0</v>
      </c>
      <c r="G62" s="34">
        <f t="shared" si="17"/>
        <v>0</v>
      </c>
      <c r="H62" s="34">
        <f t="shared" si="17"/>
        <v>0</v>
      </c>
      <c r="I62" s="34">
        <f t="shared" si="17"/>
        <v>0</v>
      </c>
      <c r="J62" s="34">
        <f t="shared" si="17"/>
        <v>0</v>
      </c>
      <c r="K62" s="34">
        <f t="shared" si="17"/>
        <v>0</v>
      </c>
      <c r="L62" s="34">
        <f t="shared" si="17"/>
        <v>0</v>
      </c>
      <c r="M62" s="34">
        <f t="shared" si="17"/>
        <v>0</v>
      </c>
    </row>
    <row r="63" spans="1:13" ht="45" customHeight="1" x14ac:dyDescent="0.25">
      <c r="A63" s="35" t="s">
        <v>165</v>
      </c>
      <c r="B63" s="29"/>
      <c r="C63" s="29"/>
      <c r="D63" s="29"/>
      <c r="E63" s="33"/>
      <c r="F63" s="33"/>
      <c r="G63" s="33"/>
      <c r="H63" s="33"/>
      <c r="I63" s="33"/>
      <c r="J63" s="33"/>
      <c r="K63" s="33"/>
      <c r="L63" s="33"/>
      <c r="M63" s="33"/>
    </row>
    <row r="64" spans="1:13" ht="45" customHeight="1" x14ac:dyDescent="0.25">
      <c r="A64" s="35" t="s">
        <v>205</v>
      </c>
      <c r="B64" s="29" t="s">
        <v>172</v>
      </c>
      <c r="C64" s="29" t="s">
        <v>163</v>
      </c>
      <c r="D64" s="29" t="s">
        <v>164</v>
      </c>
      <c r="E64" s="34">
        <f t="shared" ref="E64:M64" si="18">SUM(E66:E68)</f>
        <v>0</v>
      </c>
      <c r="F64" s="34">
        <f t="shared" si="18"/>
        <v>0</v>
      </c>
      <c r="G64" s="34">
        <f t="shared" si="18"/>
        <v>0</v>
      </c>
      <c r="H64" s="34">
        <f t="shared" si="18"/>
        <v>0</v>
      </c>
      <c r="I64" s="34">
        <f t="shared" si="18"/>
        <v>0</v>
      </c>
      <c r="J64" s="34">
        <f t="shared" si="18"/>
        <v>0</v>
      </c>
      <c r="K64" s="34">
        <f t="shared" si="18"/>
        <v>0</v>
      </c>
      <c r="L64" s="34">
        <f t="shared" si="18"/>
        <v>0</v>
      </c>
      <c r="M64" s="34">
        <f t="shared" si="18"/>
        <v>0</v>
      </c>
    </row>
    <row r="65" spans="1:13" ht="45" customHeight="1" x14ac:dyDescent="0.25">
      <c r="A65" s="35" t="s">
        <v>167</v>
      </c>
      <c r="B65" s="29"/>
      <c r="C65" s="29"/>
      <c r="D65" s="29"/>
      <c r="E65" s="33"/>
      <c r="F65" s="33"/>
      <c r="G65" s="33"/>
      <c r="H65" s="33"/>
      <c r="I65" s="33"/>
      <c r="J65" s="33"/>
      <c r="K65" s="33"/>
      <c r="L65" s="33"/>
      <c r="M65" s="33"/>
    </row>
    <row r="66" spans="1:13" ht="45" customHeight="1" x14ac:dyDescent="0.25">
      <c r="A66" s="35" t="s">
        <v>206</v>
      </c>
      <c r="B66" s="29" t="s">
        <v>172</v>
      </c>
      <c r="C66" s="29" t="s">
        <v>163</v>
      </c>
      <c r="D66" s="29" t="s">
        <v>163</v>
      </c>
      <c r="E66" s="34">
        <f>SUM(F66,G66)</f>
        <v>0</v>
      </c>
      <c r="F66" s="34">
        <v>0</v>
      </c>
      <c r="G66" s="34">
        <v>0</v>
      </c>
      <c r="H66" s="34">
        <f>SUM(I66,J66)</f>
        <v>0</v>
      </c>
      <c r="I66" s="34">
        <v>0</v>
      </c>
      <c r="J66" s="34">
        <v>0</v>
      </c>
      <c r="K66" s="34">
        <f>SUM(L66,M66)</f>
        <v>0</v>
      </c>
      <c r="L66" s="34">
        <v>0</v>
      </c>
      <c r="M66" s="34">
        <v>0</v>
      </c>
    </row>
    <row r="67" spans="1:13" ht="45" customHeight="1" x14ac:dyDescent="0.25">
      <c r="A67" s="35" t="s">
        <v>207</v>
      </c>
      <c r="B67" s="29" t="s">
        <v>172</v>
      </c>
      <c r="C67" s="29" t="s">
        <v>163</v>
      </c>
      <c r="D67" s="29" t="s">
        <v>170</v>
      </c>
      <c r="E67" s="34">
        <f>SUM(F67,G67)</f>
        <v>0</v>
      </c>
      <c r="F67" s="34">
        <v>0</v>
      </c>
      <c r="G67" s="34">
        <v>0</v>
      </c>
      <c r="H67" s="34">
        <f>SUM(I67,J67)</f>
        <v>0</v>
      </c>
      <c r="I67" s="34">
        <v>0</v>
      </c>
      <c r="J67" s="34">
        <v>0</v>
      </c>
      <c r="K67" s="34">
        <f>SUM(L67,M67)</f>
        <v>0</v>
      </c>
      <c r="L67" s="34">
        <v>0</v>
      </c>
      <c r="M67" s="34">
        <v>0</v>
      </c>
    </row>
    <row r="68" spans="1:13" ht="45" customHeight="1" x14ac:dyDescent="0.25">
      <c r="A68" s="35" t="s">
        <v>208</v>
      </c>
      <c r="B68" s="29" t="s">
        <v>172</v>
      </c>
      <c r="C68" s="29" t="s">
        <v>163</v>
      </c>
      <c r="D68" s="29" t="s">
        <v>172</v>
      </c>
      <c r="E68" s="34">
        <f>SUM(F68,G68)</f>
        <v>0</v>
      </c>
      <c r="F68" s="34">
        <v>0</v>
      </c>
      <c r="G68" s="34">
        <v>0</v>
      </c>
      <c r="H68" s="34">
        <f>SUM(I68,J68)</f>
        <v>0</v>
      </c>
      <c r="I68" s="34">
        <v>0</v>
      </c>
      <c r="J68" s="34">
        <v>0</v>
      </c>
      <c r="K68" s="34">
        <f>SUM(L68,M68)</f>
        <v>0</v>
      </c>
      <c r="L68" s="34">
        <v>0</v>
      </c>
      <c r="M68" s="34">
        <v>0</v>
      </c>
    </row>
    <row r="69" spans="1:13" ht="45" customHeight="1" x14ac:dyDescent="0.25">
      <c r="A69" s="35" t="s">
        <v>209</v>
      </c>
      <c r="B69" s="29" t="s">
        <v>172</v>
      </c>
      <c r="C69" s="29" t="s">
        <v>170</v>
      </c>
      <c r="D69" s="29" t="s">
        <v>164</v>
      </c>
      <c r="E69" s="34">
        <f t="shared" ref="E69:M69" si="19">SUM(E71)</f>
        <v>0</v>
      </c>
      <c r="F69" s="34">
        <f t="shared" si="19"/>
        <v>0</v>
      </c>
      <c r="G69" s="34">
        <f t="shared" si="19"/>
        <v>0</v>
      </c>
      <c r="H69" s="34">
        <f t="shared" si="19"/>
        <v>0</v>
      </c>
      <c r="I69" s="34">
        <f t="shared" si="19"/>
        <v>0</v>
      </c>
      <c r="J69" s="34">
        <f t="shared" si="19"/>
        <v>0</v>
      </c>
      <c r="K69" s="34">
        <f t="shared" si="19"/>
        <v>0</v>
      </c>
      <c r="L69" s="34">
        <f t="shared" si="19"/>
        <v>0</v>
      </c>
      <c r="M69" s="34">
        <f t="shared" si="19"/>
        <v>0</v>
      </c>
    </row>
    <row r="70" spans="1:13" ht="45" customHeight="1" x14ac:dyDescent="0.25">
      <c r="A70" s="35" t="s">
        <v>167</v>
      </c>
      <c r="B70" s="29"/>
      <c r="C70" s="29"/>
      <c r="D70" s="29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45" customHeight="1" x14ac:dyDescent="0.25">
      <c r="A71" s="35" t="s">
        <v>210</v>
      </c>
      <c r="B71" s="29" t="s">
        <v>172</v>
      </c>
      <c r="C71" s="29" t="s">
        <v>170</v>
      </c>
      <c r="D71" s="29" t="s">
        <v>163</v>
      </c>
      <c r="E71" s="34">
        <f>SUM(F71,G71)</f>
        <v>0</v>
      </c>
      <c r="F71" s="34">
        <v>0</v>
      </c>
      <c r="G71" s="34">
        <v>0</v>
      </c>
      <c r="H71" s="34">
        <f>SUM(I71,J71)</f>
        <v>0</v>
      </c>
      <c r="I71" s="34">
        <v>0</v>
      </c>
      <c r="J71" s="34">
        <v>0</v>
      </c>
      <c r="K71" s="34">
        <f>SUM(L71,M71)</f>
        <v>0</v>
      </c>
      <c r="L71" s="34">
        <v>0</v>
      </c>
      <c r="M71" s="34">
        <v>0</v>
      </c>
    </row>
    <row r="72" spans="1:13" ht="45" customHeight="1" x14ac:dyDescent="0.25">
      <c r="A72" s="35" t="s">
        <v>211</v>
      </c>
      <c r="B72" s="29" t="s">
        <v>172</v>
      </c>
      <c r="C72" s="29" t="s">
        <v>172</v>
      </c>
      <c r="D72" s="29" t="s">
        <v>164</v>
      </c>
      <c r="E72" s="34">
        <f t="shared" ref="E72:M72" si="20">SUM(E74:E75)</f>
        <v>0</v>
      </c>
      <c r="F72" s="34">
        <f t="shared" si="20"/>
        <v>0</v>
      </c>
      <c r="G72" s="34">
        <f t="shared" si="20"/>
        <v>0</v>
      </c>
      <c r="H72" s="34">
        <f t="shared" si="20"/>
        <v>0</v>
      </c>
      <c r="I72" s="34">
        <f t="shared" si="20"/>
        <v>0</v>
      </c>
      <c r="J72" s="34">
        <f t="shared" si="20"/>
        <v>0</v>
      </c>
      <c r="K72" s="34">
        <f t="shared" si="20"/>
        <v>0</v>
      </c>
      <c r="L72" s="34">
        <f t="shared" si="20"/>
        <v>0</v>
      </c>
      <c r="M72" s="34">
        <f t="shared" si="20"/>
        <v>0</v>
      </c>
    </row>
    <row r="73" spans="1:13" ht="45" customHeight="1" x14ac:dyDescent="0.25">
      <c r="A73" s="35" t="s">
        <v>167</v>
      </c>
      <c r="B73" s="29"/>
      <c r="C73" s="29"/>
      <c r="D73" s="29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45" customHeight="1" x14ac:dyDescent="0.25">
      <c r="A74" s="35" t="s">
        <v>212</v>
      </c>
      <c r="B74" s="29" t="s">
        <v>172</v>
      </c>
      <c r="C74" s="29" t="s">
        <v>172</v>
      </c>
      <c r="D74" s="29" t="s">
        <v>163</v>
      </c>
      <c r="E74" s="34">
        <f>SUM(F74,G74)</f>
        <v>0</v>
      </c>
      <c r="F74" s="34">
        <v>0</v>
      </c>
      <c r="G74" s="34">
        <v>0</v>
      </c>
      <c r="H74" s="34">
        <f>SUM(I74,J74)</f>
        <v>0</v>
      </c>
      <c r="I74" s="34">
        <v>0</v>
      </c>
      <c r="J74" s="34">
        <v>0</v>
      </c>
      <c r="K74" s="34">
        <f>SUM(L74,M74)</f>
        <v>0</v>
      </c>
      <c r="L74" s="34">
        <v>0</v>
      </c>
      <c r="M74" s="34">
        <v>0</v>
      </c>
    </row>
    <row r="75" spans="1:13" ht="45" customHeight="1" x14ac:dyDescent="0.25">
      <c r="A75" s="35" t="s">
        <v>213</v>
      </c>
      <c r="B75" s="29" t="s">
        <v>172</v>
      </c>
      <c r="C75" s="29" t="s">
        <v>172</v>
      </c>
      <c r="D75" s="29" t="s">
        <v>170</v>
      </c>
      <c r="E75" s="34">
        <f>SUM(F75,G75)</f>
        <v>0</v>
      </c>
      <c r="F75" s="34">
        <v>0</v>
      </c>
      <c r="G75" s="34">
        <v>0</v>
      </c>
      <c r="H75" s="34">
        <f>SUM(I75,J75)</f>
        <v>0</v>
      </c>
      <c r="I75" s="34">
        <v>0</v>
      </c>
      <c r="J75" s="34">
        <v>0</v>
      </c>
      <c r="K75" s="34">
        <f>SUM(L75,M75)</f>
        <v>0</v>
      </c>
      <c r="L75" s="34">
        <v>0</v>
      </c>
      <c r="M75" s="34">
        <v>0</v>
      </c>
    </row>
    <row r="76" spans="1:13" ht="45" customHeight="1" x14ac:dyDescent="0.25">
      <c r="A76" s="35" t="s">
        <v>214</v>
      </c>
      <c r="B76" s="29" t="s">
        <v>172</v>
      </c>
      <c r="C76" s="29" t="s">
        <v>181</v>
      </c>
      <c r="D76" s="29" t="s">
        <v>164</v>
      </c>
      <c r="E76" s="34">
        <f t="shared" ref="E76:M76" si="21">SUM(E78)</f>
        <v>0</v>
      </c>
      <c r="F76" s="34">
        <f t="shared" si="21"/>
        <v>0</v>
      </c>
      <c r="G76" s="34">
        <f t="shared" si="21"/>
        <v>0</v>
      </c>
      <c r="H76" s="34">
        <f t="shared" si="21"/>
        <v>0</v>
      </c>
      <c r="I76" s="34">
        <f t="shared" si="21"/>
        <v>0</v>
      </c>
      <c r="J76" s="34">
        <f t="shared" si="21"/>
        <v>0</v>
      </c>
      <c r="K76" s="34">
        <f t="shared" si="21"/>
        <v>0</v>
      </c>
      <c r="L76" s="34">
        <f t="shared" si="21"/>
        <v>0</v>
      </c>
      <c r="M76" s="34">
        <f t="shared" si="21"/>
        <v>0</v>
      </c>
    </row>
    <row r="77" spans="1:13" ht="45" customHeight="1" x14ac:dyDescent="0.25">
      <c r="A77" s="35" t="s">
        <v>167</v>
      </c>
      <c r="B77" s="29"/>
      <c r="C77" s="29"/>
      <c r="D77" s="29"/>
      <c r="E77" s="33"/>
      <c r="F77" s="33"/>
      <c r="G77" s="33"/>
      <c r="H77" s="33"/>
      <c r="I77" s="33"/>
      <c r="J77" s="33"/>
      <c r="K77" s="33"/>
      <c r="L77" s="33"/>
      <c r="M77" s="33"/>
    </row>
    <row r="78" spans="1:13" ht="45" customHeight="1" x14ac:dyDescent="0.25">
      <c r="A78" s="35" t="s">
        <v>214</v>
      </c>
      <c r="B78" s="29" t="s">
        <v>172</v>
      </c>
      <c r="C78" s="29" t="s">
        <v>181</v>
      </c>
      <c r="D78" s="29" t="s">
        <v>163</v>
      </c>
      <c r="E78" s="34">
        <f>SUM(F78,G78)</f>
        <v>0</v>
      </c>
      <c r="F78" s="34">
        <v>0</v>
      </c>
      <c r="G78" s="34">
        <v>0</v>
      </c>
      <c r="H78" s="34">
        <f>SUM(I78,J78)</f>
        <v>0</v>
      </c>
      <c r="I78" s="34">
        <v>0</v>
      </c>
      <c r="J78" s="34">
        <v>0</v>
      </c>
      <c r="K78" s="34">
        <f>SUM(L78,M78)</f>
        <v>0</v>
      </c>
      <c r="L78" s="34">
        <v>0</v>
      </c>
      <c r="M78" s="34">
        <v>0</v>
      </c>
    </row>
    <row r="79" spans="1:13" ht="45" customHeight="1" x14ac:dyDescent="0.25">
      <c r="A79" s="35" t="s">
        <v>215</v>
      </c>
      <c r="B79" s="29" t="s">
        <v>172</v>
      </c>
      <c r="C79" s="29" t="s">
        <v>184</v>
      </c>
      <c r="D79" s="29" t="s">
        <v>164</v>
      </c>
      <c r="E79" s="34">
        <f t="shared" ref="E79:M79" si="22">SUM(E81)</f>
        <v>0</v>
      </c>
      <c r="F79" s="34">
        <f t="shared" si="22"/>
        <v>0</v>
      </c>
      <c r="G79" s="34">
        <f t="shared" si="22"/>
        <v>0</v>
      </c>
      <c r="H79" s="34">
        <f t="shared" si="22"/>
        <v>0</v>
      </c>
      <c r="I79" s="34">
        <f t="shared" si="22"/>
        <v>0</v>
      </c>
      <c r="J79" s="34">
        <f t="shared" si="22"/>
        <v>0</v>
      </c>
      <c r="K79" s="34">
        <f t="shared" si="22"/>
        <v>0</v>
      </c>
      <c r="L79" s="34">
        <f t="shared" si="22"/>
        <v>0</v>
      </c>
      <c r="M79" s="34">
        <f t="shared" si="22"/>
        <v>0</v>
      </c>
    </row>
    <row r="80" spans="1:13" ht="45" customHeight="1" x14ac:dyDescent="0.25">
      <c r="A80" s="35" t="s">
        <v>167</v>
      </c>
      <c r="B80" s="29"/>
      <c r="C80" s="29"/>
      <c r="D80" s="29"/>
      <c r="E80" s="33"/>
      <c r="F80" s="33"/>
      <c r="G80" s="33"/>
      <c r="H80" s="33"/>
      <c r="I80" s="33"/>
      <c r="J80" s="33"/>
      <c r="K80" s="33"/>
      <c r="L80" s="33"/>
      <c r="M80" s="33"/>
    </row>
    <row r="81" spans="1:13" ht="45" customHeight="1" x14ac:dyDescent="0.25">
      <c r="A81" s="35" t="s">
        <v>216</v>
      </c>
      <c r="B81" s="29" t="s">
        <v>172</v>
      </c>
      <c r="C81" s="29" t="s">
        <v>184</v>
      </c>
      <c r="D81" s="29" t="s">
        <v>163</v>
      </c>
      <c r="E81" s="34">
        <f>SUM(F81,G81)</f>
        <v>0</v>
      </c>
      <c r="F81" s="34">
        <v>0</v>
      </c>
      <c r="G81" s="34">
        <v>0</v>
      </c>
      <c r="H81" s="34">
        <f>SUM(I81,J81)</f>
        <v>0</v>
      </c>
      <c r="I81" s="34">
        <v>0</v>
      </c>
      <c r="J81" s="34">
        <v>0</v>
      </c>
      <c r="K81" s="34">
        <f>SUM(L81,M81)</f>
        <v>0</v>
      </c>
      <c r="L81" s="34">
        <v>0</v>
      </c>
      <c r="M81" s="34">
        <v>0</v>
      </c>
    </row>
    <row r="82" spans="1:13" ht="45" customHeight="1" x14ac:dyDescent="0.25">
      <c r="A82" s="35" t="s">
        <v>217</v>
      </c>
      <c r="B82" s="29" t="s">
        <v>172</v>
      </c>
      <c r="C82" s="29" t="s">
        <v>187</v>
      </c>
      <c r="D82" s="29" t="s">
        <v>164</v>
      </c>
      <c r="E82" s="34">
        <f t="shared" ref="E82:M82" si="23">SUM(E84)</f>
        <v>0</v>
      </c>
      <c r="F82" s="34">
        <f t="shared" si="23"/>
        <v>0</v>
      </c>
      <c r="G82" s="34">
        <f t="shared" si="23"/>
        <v>0</v>
      </c>
      <c r="H82" s="34">
        <f t="shared" si="23"/>
        <v>0</v>
      </c>
      <c r="I82" s="34">
        <f t="shared" si="23"/>
        <v>0</v>
      </c>
      <c r="J82" s="34">
        <f t="shared" si="23"/>
        <v>0</v>
      </c>
      <c r="K82" s="34">
        <f t="shared" si="23"/>
        <v>0</v>
      </c>
      <c r="L82" s="34">
        <f t="shared" si="23"/>
        <v>0</v>
      </c>
      <c r="M82" s="34">
        <f t="shared" si="23"/>
        <v>0</v>
      </c>
    </row>
    <row r="83" spans="1:13" ht="45" customHeight="1" x14ac:dyDescent="0.25">
      <c r="A83" s="35" t="s">
        <v>167</v>
      </c>
      <c r="B83" s="29"/>
      <c r="C83" s="29"/>
      <c r="D83" s="29"/>
      <c r="E83" s="33"/>
      <c r="F83" s="33"/>
      <c r="G83" s="33"/>
      <c r="H83" s="33"/>
      <c r="I83" s="33"/>
      <c r="J83" s="33"/>
      <c r="K83" s="33"/>
      <c r="L83" s="33"/>
      <c r="M83" s="33"/>
    </row>
    <row r="84" spans="1:13" ht="45" customHeight="1" x14ac:dyDescent="0.25">
      <c r="A84" s="35" t="s">
        <v>217</v>
      </c>
      <c r="B84" s="29" t="s">
        <v>172</v>
      </c>
      <c r="C84" s="29" t="s">
        <v>187</v>
      </c>
      <c r="D84" s="29" t="s">
        <v>163</v>
      </c>
      <c r="E84" s="34">
        <f>SUM(F84,G84)</f>
        <v>0</v>
      </c>
      <c r="F84" s="34">
        <v>0</v>
      </c>
      <c r="G84" s="34">
        <v>0</v>
      </c>
      <c r="H84" s="34">
        <f>SUM(I84,J84)</f>
        <v>0</v>
      </c>
      <c r="I84" s="34">
        <v>0</v>
      </c>
      <c r="J84" s="34">
        <v>0</v>
      </c>
      <c r="K84" s="34">
        <f>SUM(L84,M84)</f>
        <v>0</v>
      </c>
      <c r="L84" s="34">
        <v>0</v>
      </c>
      <c r="M84" s="34">
        <v>0</v>
      </c>
    </row>
    <row r="85" spans="1:13" ht="45" customHeight="1" x14ac:dyDescent="0.25">
      <c r="A85" s="35" t="s">
        <v>218</v>
      </c>
      <c r="B85" s="29" t="s">
        <v>172</v>
      </c>
      <c r="C85" s="29" t="s">
        <v>190</v>
      </c>
      <c r="D85" s="29" t="s">
        <v>164</v>
      </c>
      <c r="E85" s="34">
        <f t="shared" ref="E85:M85" si="24">SUM(E87)</f>
        <v>0</v>
      </c>
      <c r="F85" s="34">
        <f t="shared" si="24"/>
        <v>0</v>
      </c>
      <c r="G85" s="34">
        <f t="shared" si="24"/>
        <v>0</v>
      </c>
      <c r="H85" s="34">
        <f t="shared" si="24"/>
        <v>0</v>
      </c>
      <c r="I85" s="34">
        <f t="shared" si="24"/>
        <v>0</v>
      </c>
      <c r="J85" s="34">
        <f t="shared" si="24"/>
        <v>0</v>
      </c>
      <c r="K85" s="34">
        <f t="shared" si="24"/>
        <v>0</v>
      </c>
      <c r="L85" s="34">
        <f t="shared" si="24"/>
        <v>0</v>
      </c>
      <c r="M85" s="34">
        <f t="shared" si="24"/>
        <v>0</v>
      </c>
    </row>
    <row r="86" spans="1:13" ht="45" customHeight="1" x14ac:dyDescent="0.25">
      <c r="A86" s="35" t="s">
        <v>167</v>
      </c>
      <c r="B86" s="29"/>
      <c r="C86" s="29"/>
      <c r="D86" s="29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45" customHeight="1" x14ac:dyDescent="0.25">
      <c r="A87" s="35" t="s">
        <v>218</v>
      </c>
      <c r="B87" s="29" t="s">
        <v>172</v>
      </c>
      <c r="C87" s="29" t="s">
        <v>190</v>
      </c>
      <c r="D87" s="29" t="s">
        <v>163</v>
      </c>
      <c r="E87" s="34">
        <f>SUM(F87,G87)</f>
        <v>0</v>
      </c>
      <c r="F87" s="34">
        <v>0</v>
      </c>
      <c r="G87" s="34">
        <v>0</v>
      </c>
      <c r="H87" s="34">
        <f>SUM(I87,J87)</f>
        <v>0</v>
      </c>
      <c r="I87" s="34">
        <v>0</v>
      </c>
      <c r="J87" s="34">
        <v>0</v>
      </c>
      <c r="K87" s="34">
        <f>SUM(L87,M87)</f>
        <v>0</v>
      </c>
      <c r="L87" s="34">
        <v>0</v>
      </c>
      <c r="M87" s="34">
        <v>0</v>
      </c>
    </row>
    <row r="88" spans="1:13" ht="45" customHeight="1" x14ac:dyDescent="0.25">
      <c r="A88" s="35" t="s">
        <v>219</v>
      </c>
      <c r="B88" s="29" t="s">
        <v>172</v>
      </c>
      <c r="C88" s="29" t="s">
        <v>192</v>
      </c>
      <c r="D88" s="29" t="s">
        <v>164</v>
      </c>
      <c r="E88" s="34">
        <f t="shared" ref="E88:M88" si="25">SUM(E90)</f>
        <v>0</v>
      </c>
      <c r="F88" s="34">
        <f t="shared" si="25"/>
        <v>0</v>
      </c>
      <c r="G88" s="34">
        <f t="shared" si="25"/>
        <v>0</v>
      </c>
      <c r="H88" s="34">
        <f t="shared" si="25"/>
        <v>0</v>
      </c>
      <c r="I88" s="34">
        <f t="shared" si="25"/>
        <v>0</v>
      </c>
      <c r="J88" s="34">
        <f t="shared" si="25"/>
        <v>0</v>
      </c>
      <c r="K88" s="34">
        <f t="shared" si="25"/>
        <v>0</v>
      </c>
      <c r="L88" s="34">
        <f t="shared" si="25"/>
        <v>0</v>
      </c>
      <c r="M88" s="34">
        <f t="shared" si="25"/>
        <v>0</v>
      </c>
    </row>
    <row r="89" spans="1:13" ht="45" customHeight="1" x14ac:dyDescent="0.25">
      <c r="A89" s="35" t="s">
        <v>167</v>
      </c>
      <c r="B89" s="29"/>
      <c r="C89" s="29"/>
      <c r="D89" s="29"/>
      <c r="E89" s="33"/>
      <c r="F89" s="33"/>
      <c r="G89" s="33"/>
      <c r="H89" s="33"/>
      <c r="I89" s="33"/>
      <c r="J89" s="33"/>
      <c r="K89" s="33"/>
      <c r="L89" s="33"/>
      <c r="M89" s="33"/>
    </row>
    <row r="90" spans="1:13" ht="45" customHeight="1" x14ac:dyDescent="0.25">
      <c r="A90" s="35" t="s">
        <v>220</v>
      </c>
      <c r="B90" s="29" t="s">
        <v>163</v>
      </c>
      <c r="C90" s="29" t="s">
        <v>192</v>
      </c>
      <c r="D90" s="29" t="s">
        <v>163</v>
      </c>
      <c r="E90" s="34">
        <f>SUM(F90,G90)</f>
        <v>0</v>
      </c>
      <c r="F90" s="34">
        <v>0</v>
      </c>
      <c r="G90" s="34">
        <v>0</v>
      </c>
      <c r="H90" s="34">
        <f>SUM(I90,J90)</f>
        <v>0</v>
      </c>
      <c r="I90" s="34">
        <v>0</v>
      </c>
      <c r="J90" s="34">
        <v>0</v>
      </c>
      <c r="K90" s="34">
        <f>SUM(L90,M90)</f>
        <v>0</v>
      </c>
      <c r="L90" s="34">
        <v>0</v>
      </c>
      <c r="M90" s="34">
        <v>0</v>
      </c>
    </row>
    <row r="91" spans="1:13" ht="45" customHeight="1" x14ac:dyDescent="0.25">
      <c r="A91" s="35" t="s">
        <v>221</v>
      </c>
      <c r="B91" s="29" t="s">
        <v>181</v>
      </c>
      <c r="C91" s="29" t="s">
        <v>164</v>
      </c>
      <c r="D91" s="29" t="s">
        <v>164</v>
      </c>
      <c r="E91" s="34">
        <f t="shared" ref="E91:M91" si="26">SUM(E93,E97,E103,E111,E116,E123,E126,E132,E141)</f>
        <v>271550000</v>
      </c>
      <c r="F91" s="34">
        <f t="shared" si="26"/>
        <v>54000000</v>
      </c>
      <c r="G91" s="34">
        <f t="shared" si="26"/>
        <v>217550000</v>
      </c>
      <c r="H91" s="34">
        <f t="shared" si="26"/>
        <v>1052703944</v>
      </c>
      <c r="I91" s="34">
        <f t="shared" si="26"/>
        <v>51980000</v>
      </c>
      <c r="J91" s="34">
        <f t="shared" si="26"/>
        <v>1000723944</v>
      </c>
      <c r="K91" s="34">
        <f t="shared" si="26"/>
        <v>926492241</v>
      </c>
      <c r="L91" s="34">
        <f t="shared" si="26"/>
        <v>35212842</v>
      </c>
      <c r="M91" s="34">
        <f t="shared" si="26"/>
        <v>891279399</v>
      </c>
    </row>
    <row r="92" spans="1:13" ht="45" customHeight="1" x14ac:dyDescent="0.25">
      <c r="A92" s="35" t="s">
        <v>167</v>
      </c>
      <c r="B92" s="29"/>
      <c r="C92" s="29"/>
      <c r="D92" s="29"/>
      <c r="E92" s="15"/>
      <c r="F92" s="15"/>
      <c r="G92" s="15"/>
      <c r="H92" s="15"/>
      <c r="I92" s="15"/>
      <c r="J92" s="15"/>
      <c r="K92" s="15"/>
      <c r="L92" s="15"/>
      <c r="M92" s="15"/>
    </row>
    <row r="93" spans="1:13" ht="45" customHeight="1" x14ac:dyDescent="0.25">
      <c r="A93" s="35" t="s">
        <v>222</v>
      </c>
      <c r="B93" s="29" t="s">
        <v>181</v>
      </c>
      <c r="C93" s="29" t="s">
        <v>163</v>
      </c>
      <c r="D93" s="29" t="s">
        <v>164</v>
      </c>
      <c r="E93" s="32">
        <f t="shared" ref="E93:M93" si="27">SUM(E95:E96)</f>
        <v>21000000</v>
      </c>
      <c r="F93" s="32">
        <f t="shared" si="27"/>
        <v>21000000</v>
      </c>
      <c r="G93" s="32">
        <f t="shared" si="27"/>
        <v>0</v>
      </c>
      <c r="H93" s="32">
        <f t="shared" si="27"/>
        <v>16980000</v>
      </c>
      <c r="I93" s="32">
        <f t="shared" si="27"/>
        <v>16980000</v>
      </c>
      <c r="J93" s="32">
        <f t="shared" si="27"/>
        <v>0</v>
      </c>
      <c r="K93" s="32">
        <f t="shared" si="27"/>
        <v>14357642</v>
      </c>
      <c r="L93" s="32">
        <f t="shared" si="27"/>
        <v>14357642</v>
      </c>
      <c r="M93" s="32">
        <f t="shared" si="27"/>
        <v>0</v>
      </c>
    </row>
    <row r="94" spans="1:13" ht="45" customHeight="1" x14ac:dyDescent="0.25">
      <c r="A94" s="35" t="s">
        <v>167</v>
      </c>
      <c r="B94" s="29"/>
      <c r="C94" s="29"/>
      <c r="D94" s="29"/>
      <c r="E94" s="33"/>
      <c r="F94" s="33"/>
      <c r="G94" s="33"/>
      <c r="H94" s="33"/>
      <c r="I94" s="33"/>
      <c r="J94" s="33"/>
      <c r="K94" s="33"/>
      <c r="L94" s="33"/>
      <c r="M94" s="33"/>
    </row>
    <row r="95" spans="1:13" ht="45" customHeight="1" x14ac:dyDescent="0.25">
      <c r="A95" s="35" t="s">
        <v>223</v>
      </c>
      <c r="B95" s="29" t="s">
        <v>181</v>
      </c>
      <c r="C95" s="29" t="s">
        <v>163</v>
      </c>
      <c r="D95" s="29" t="s">
        <v>163</v>
      </c>
      <c r="E95" s="32">
        <f>SUM(F95,G95)</f>
        <v>21000000</v>
      </c>
      <c r="F95" s="32">
        <v>21000000</v>
      </c>
      <c r="G95" s="32">
        <v>0</v>
      </c>
      <c r="H95" s="32">
        <f>SUM(I95,J95)</f>
        <v>16980000</v>
      </c>
      <c r="I95" s="32">
        <v>16980000</v>
      </c>
      <c r="J95" s="32">
        <v>0</v>
      </c>
      <c r="K95" s="32">
        <f>SUM(L95,M95)</f>
        <v>14357642</v>
      </c>
      <c r="L95" s="32">
        <v>14357642</v>
      </c>
      <c r="M95" s="32">
        <v>0</v>
      </c>
    </row>
    <row r="96" spans="1:13" ht="45" customHeight="1" x14ac:dyDescent="0.25">
      <c r="A96" s="35" t="s">
        <v>224</v>
      </c>
      <c r="B96" s="29" t="s">
        <v>181</v>
      </c>
      <c r="C96" s="29" t="s">
        <v>163</v>
      </c>
      <c r="D96" s="29" t="s">
        <v>170</v>
      </c>
      <c r="E96" s="32">
        <f>SUM(F96,G96)</f>
        <v>0</v>
      </c>
      <c r="F96" s="32">
        <v>0</v>
      </c>
      <c r="G96" s="32">
        <v>0</v>
      </c>
      <c r="H96" s="32">
        <f>SUM(I96,J96)</f>
        <v>0</v>
      </c>
      <c r="I96" s="32">
        <v>0</v>
      </c>
      <c r="J96" s="32">
        <v>0</v>
      </c>
      <c r="K96" s="32">
        <f>SUM(L96,M96)</f>
        <v>0</v>
      </c>
      <c r="L96" s="32">
        <v>0</v>
      </c>
      <c r="M96" s="32">
        <v>0</v>
      </c>
    </row>
    <row r="97" spans="1:13" ht="45" customHeight="1" x14ac:dyDescent="0.25">
      <c r="A97" s="35" t="s">
        <v>225</v>
      </c>
      <c r="B97" s="29" t="s">
        <v>181</v>
      </c>
      <c r="C97" s="29" t="s">
        <v>170</v>
      </c>
      <c r="D97" s="29" t="s">
        <v>164</v>
      </c>
      <c r="E97" s="32">
        <f t="shared" ref="E97:M97" si="28">SUM(E99:E102)</f>
        <v>43000000</v>
      </c>
      <c r="F97" s="32">
        <f t="shared" si="28"/>
        <v>13000000</v>
      </c>
      <c r="G97" s="32">
        <f t="shared" si="28"/>
        <v>30000000</v>
      </c>
      <c r="H97" s="32">
        <f t="shared" si="28"/>
        <v>38995000</v>
      </c>
      <c r="I97" s="32">
        <f t="shared" si="28"/>
        <v>18000000</v>
      </c>
      <c r="J97" s="32">
        <f t="shared" si="28"/>
        <v>20995000</v>
      </c>
      <c r="K97" s="32">
        <f t="shared" si="28"/>
        <v>23483432</v>
      </c>
      <c r="L97" s="32">
        <f t="shared" si="28"/>
        <v>5000000</v>
      </c>
      <c r="M97" s="32">
        <f t="shared" si="28"/>
        <v>18483432</v>
      </c>
    </row>
    <row r="98" spans="1:13" ht="45" customHeight="1" x14ac:dyDescent="0.25">
      <c r="A98" s="35" t="s">
        <v>167</v>
      </c>
      <c r="B98" s="29"/>
      <c r="C98" s="29"/>
      <c r="D98" s="29"/>
      <c r="E98" s="33"/>
      <c r="F98" s="33"/>
      <c r="G98" s="33"/>
      <c r="H98" s="33"/>
      <c r="I98" s="33"/>
      <c r="J98" s="33"/>
      <c r="K98" s="33"/>
      <c r="L98" s="33"/>
      <c r="M98" s="33"/>
    </row>
    <row r="99" spans="1:13" ht="45" customHeight="1" x14ac:dyDescent="0.25">
      <c r="A99" s="35" t="s">
        <v>226</v>
      </c>
      <c r="B99" s="29" t="s">
        <v>181</v>
      </c>
      <c r="C99" s="29" t="s">
        <v>170</v>
      </c>
      <c r="D99" s="29" t="s">
        <v>163</v>
      </c>
      <c r="E99" s="34">
        <f>SUM(F99,G99)</f>
        <v>0</v>
      </c>
      <c r="F99" s="34">
        <v>0</v>
      </c>
      <c r="G99" s="34">
        <v>0</v>
      </c>
      <c r="H99" s="34">
        <f>SUM(I99,J99)</f>
        <v>0</v>
      </c>
      <c r="I99" s="34">
        <v>0</v>
      </c>
      <c r="J99" s="34">
        <v>0</v>
      </c>
      <c r="K99" s="34">
        <f>SUM(L99,M99)</f>
        <v>0</v>
      </c>
      <c r="L99" s="34">
        <v>0</v>
      </c>
      <c r="M99" s="34">
        <v>0</v>
      </c>
    </row>
    <row r="100" spans="1:13" ht="45" customHeight="1" x14ac:dyDescent="0.25">
      <c r="A100" s="35" t="s">
        <v>227</v>
      </c>
      <c r="B100" s="29" t="s">
        <v>181</v>
      </c>
      <c r="C100" s="29" t="s">
        <v>170</v>
      </c>
      <c r="D100" s="29" t="s">
        <v>170</v>
      </c>
      <c r="E100" s="34">
        <f>SUM(F100,G100)</f>
        <v>0</v>
      </c>
      <c r="F100" s="34">
        <v>0</v>
      </c>
      <c r="G100" s="34">
        <v>0</v>
      </c>
      <c r="H100" s="34">
        <f>SUM(I100,J100)</f>
        <v>0</v>
      </c>
      <c r="I100" s="34">
        <v>0</v>
      </c>
      <c r="J100" s="34">
        <v>0</v>
      </c>
      <c r="K100" s="34">
        <f>SUM(L100,M100)</f>
        <v>0</v>
      </c>
      <c r="L100" s="34">
        <v>0</v>
      </c>
      <c r="M100" s="34">
        <v>0</v>
      </c>
    </row>
    <row r="101" spans="1:13" ht="45" customHeight="1" x14ac:dyDescent="0.25">
      <c r="A101" s="35" t="s">
        <v>228</v>
      </c>
      <c r="B101" s="29" t="s">
        <v>181</v>
      </c>
      <c r="C101" s="29" t="s">
        <v>170</v>
      </c>
      <c r="D101" s="29" t="s">
        <v>172</v>
      </c>
      <c r="E101" s="34">
        <f>SUM(F101,G101)</f>
        <v>0</v>
      </c>
      <c r="F101" s="34">
        <v>0</v>
      </c>
      <c r="G101" s="34">
        <v>0</v>
      </c>
      <c r="H101" s="34">
        <f>SUM(I101,J101)</f>
        <v>0</v>
      </c>
      <c r="I101" s="34">
        <v>0</v>
      </c>
      <c r="J101" s="34">
        <v>0</v>
      </c>
      <c r="K101" s="34">
        <f>SUM(L101,M101)</f>
        <v>0</v>
      </c>
      <c r="L101" s="34">
        <v>0</v>
      </c>
      <c r="M101" s="34">
        <v>0</v>
      </c>
    </row>
    <row r="102" spans="1:13" ht="45" customHeight="1" x14ac:dyDescent="0.25">
      <c r="A102" s="35" t="s">
        <v>229</v>
      </c>
      <c r="B102" s="29" t="s">
        <v>181</v>
      </c>
      <c r="C102" s="29" t="s">
        <v>170</v>
      </c>
      <c r="D102" s="29" t="s">
        <v>181</v>
      </c>
      <c r="E102" s="32">
        <f>SUM(F102,G102)</f>
        <v>43000000</v>
      </c>
      <c r="F102" s="32">
        <v>13000000</v>
      </c>
      <c r="G102" s="32">
        <v>30000000</v>
      </c>
      <c r="H102" s="32">
        <f>SUM(I102,J102)</f>
        <v>38995000</v>
      </c>
      <c r="I102" s="32">
        <v>18000000</v>
      </c>
      <c r="J102" s="32">
        <v>20995000</v>
      </c>
      <c r="K102" s="32">
        <f>SUM(L102,M102)</f>
        <v>23483432</v>
      </c>
      <c r="L102" s="32">
        <v>5000000</v>
      </c>
      <c r="M102" s="32">
        <v>18483432</v>
      </c>
    </row>
    <row r="103" spans="1:13" ht="45" customHeight="1" x14ac:dyDescent="0.25">
      <c r="A103" s="35" t="s">
        <v>230</v>
      </c>
      <c r="B103" s="29" t="s">
        <v>181</v>
      </c>
      <c r="C103" s="29" t="s">
        <v>172</v>
      </c>
      <c r="D103" s="29" t="s">
        <v>164</v>
      </c>
      <c r="E103" s="32">
        <f t="shared" ref="E103:M103" si="29">SUM(E105:E110)</f>
        <v>78050000</v>
      </c>
      <c r="F103" s="32">
        <f t="shared" si="29"/>
        <v>0</v>
      </c>
      <c r="G103" s="32">
        <f t="shared" si="29"/>
        <v>78050000</v>
      </c>
      <c r="H103" s="32">
        <f t="shared" si="29"/>
        <v>340737400</v>
      </c>
      <c r="I103" s="32">
        <f t="shared" si="29"/>
        <v>0</v>
      </c>
      <c r="J103" s="32">
        <f t="shared" si="29"/>
        <v>340737400</v>
      </c>
      <c r="K103" s="32">
        <f t="shared" si="29"/>
        <v>291859035</v>
      </c>
      <c r="L103" s="32">
        <f t="shared" si="29"/>
        <v>0</v>
      </c>
      <c r="M103" s="32">
        <f t="shared" si="29"/>
        <v>291859035</v>
      </c>
    </row>
    <row r="104" spans="1:13" ht="45" customHeight="1" x14ac:dyDescent="0.25">
      <c r="A104" s="35" t="s">
        <v>167</v>
      </c>
      <c r="B104" s="29"/>
      <c r="C104" s="29"/>
      <c r="D104" s="29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1:13" ht="45" customHeight="1" x14ac:dyDescent="0.25">
      <c r="A105" s="35" t="s">
        <v>231</v>
      </c>
      <c r="B105" s="29" t="s">
        <v>181</v>
      </c>
      <c r="C105" s="29" t="s">
        <v>172</v>
      </c>
      <c r="D105" s="29" t="s">
        <v>163</v>
      </c>
      <c r="E105" s="34">
        <f t="shared" ref="E105:E110" si="30">SUM(F105,G105)</f>
        <v>0</v>
      </c>
      <c r="F105" s="34">
        <v>0</v>
      </c>
      <c r="G105" s="34">
        <v>0</v>
      </c>
      <c r="H105" s="34">
        <f t="shared" ref="H105:H110" si="31">SUM(I105,J105)</f>
        <v>0</v>
      </c>
      <c r="I105" s="34">
        <v>0</v>
      </c>
      <c r="J105" s="34">
        <v>0</v>
      </c>
      <c r="K105" s="34">
        <f t="shared" ref="K105:K110" si="32">SUM(L105,M105)</f>
        <v>0</v>
      </c>
      <c r="L105" s="34">
        <v>0</v>
      </c>
      <c r="M105" s="34">
        <v>0</v>
      </c>
    </row>
    <row r="106" spans="1:13" ht="45" customHeight="1" x14ac:dyDescent="0.25">
      <c r="A106" s="35" t="s">
        <v>232</v>
      </c>
      <c r="B106" s="29" t="s">
        <v>181</v>
      </c>
      <c r="C106" s="29" t="s">
        <v>172</v>
      </c>
      <c r="D106" s="29" t="s">
        <v>170</v>
      </c>
      <c r="E106" s="32">
        <f t="shared" si="30"/>
        <v>78050000</v>
      </c>
      <c r="F106" s="32">
        <v>0</v>
      </c>
      <c r="G106" s="32">
        <v>78050000</v>
      </c>
      <c r="H106" s="32">
        <f t="shared" si="31"/>
        <v>340737400</v>
      </c>
      <c r="I106" s="32">
        <v>0</v>
      </c>
      <c r="J106" s="32">
        <v>340737400</v>
      </c>
      <c r="K106" s="32">
        <f t="shared" si="32"/>
        <v>291859035</v>
      </c>
      <c r="L106" s="32">
        <v>0</v>
      </c>
      <c r="M106" s="32">
        <v>291859035</v>
      </c>
    </row>
    <row r="107" spans="1:13" ht="45" customHeight="1" x14ac:dyDescent="0.25">
      <c r="A107" s="35" t="s">
        <v>233</v>
      </c>
      <c r="B107" s="29" t="s">
        <v>181</v>
      </c>
      <c r="C107" s="29" t="s">
        <v>172</v>
      </c>
      <c r="D107" s="29" t="s">
        <v>172</v>
      </c>
      <c r="E107" s="34">
        <f t="shared" si="30"/>
        <v>0</v>
      </c>
      <c r="F107" s="34">
        <v>0</v>
      </c>
      <c r="G107" s="34">
        <v>0</v>
      </c>
      <c r="H107" s="34">
        <f t="shared" si="31"/>
        <v>0</v>
      </c>
      <c r="I107" s="34">
        <v>0</v>
      </c>
      <c r="J107" s="34">
        <v>0</v>
      </c>
      <c r="K107" s="34">
        <f t="shared" si="32"/>
        <v>0</v>
      </c>
      <c r="L107" s="34">
        <v>0</v>
      </c>
      <c r="M107" s="34">
        <v>0</v>
      </c>
    </row>
    <row r="108" spans="1:13" ht="45" customHeight="1" x14ac:dyDescent="0.25">
      <c r="A108" s="35" t="s">
        <v>234</v>
      </c>
      <c r="B108" s="29" t="s">
        <v>181</v>
      </c>
      <c r="C108" s="29" t="s">
        <v>172</v>
      </c>
      <c r="D108" s="29" t="s">
        <v>181</v>
      </c>
      <c r="E108" s="34">
        <f t="shared" si="30"/>
        <v>0</v>
      </c>
      <c r="F108" s="34">
        <v>0</v>
      </c>
      <c r="G108" s="34">
        <v>0</v>
      </c>
      <c r="H108" s="34">
        <f t="shared" si="31"/>
        <v>0</v>
      </c>
      <c r="I108" s="34">
        <v>0</v>
      </c>
      <c r="J108" s="34">
        <v>0</v>
      </c>
      <c r="K108" s="34">
        <f t="shared" si="32"/>
        <v>0</v>
      </c>
      <c r="L108" s="34">
        <v>0</v>
      </c>
      <c r="M108" s="34">
        <v>0</v>
      </c>
    </row>
    <row r="109" spans="1:13" ht="45" customHeight="1" x14ac:dyDescent="0.25">
      <c r="A109" s="35" t="s">
        <v>235</v>
      </c>
      <c r="B109" s="29" t="s">
        <v>181</v>
      </c>
      <c r="C109" s="29" t="s">
        <v>172</v>
      </c>
      <c r="D109" s="29" t="s">
        <v>184</v>
      </c>
      <c r="E109" s="34">
        <f t="shared" si="30"/>
        <v>0</v>
      </c>
      <c r="F109" s="34">
        <v>0</v>
      </c>
      <c r="G109" s="34">
        <v>0</v>
      </c>
      <c r="H109" s="34">
        <f t="shared" si="31"/>
        <v>0</v>
      </c>
      <c r="I109" s="34">
        <v>0</v>
      </c>
      <c r="J109" s="34">
        <v>0</v>
      </c>
      <c r="K109" s="34">
        <f t="shared" si="32"/>
        <v>0</v>
      </c>
      <c r="L109" s="34">
        <v>0</v>
      </c>
      <c r="M109" s="34">
        <v>0</v>
      </c>
    </row>
    <row r="110" spans="1:13" ht="45" customHeight="1" x14ac:dyDescent="0.25">
      <c r="A110" s="35" t="s">
        <v>236</v>
      </c>
      <c r="B110" s="29" t="s">
        <v>181</v>
      </c>
      <c r="C110" s="29" t="s">
        <v>172</v>
      </c>
      <c r="D110" s="29" t="s">
        <v>187</v>
      </c>
      <c r="E110" s="34">
        <f t="shared" si="30"/>
        <v>0</v>
      </c>
      <c r="F110" s="34">
        <v>0</v>
      </c>
      <c r="G110" s="34">
        <v>0</v>
      </c>
      <c r="H110" s="34">
        <f t="shared" si="31"/>
        <v>0</v>
      </c>
      <c r="I110" s="34">
        <v>0</v>
      </c>
      <c r="J110" s="34">
        <v>0</v>
      </c>
      <c r="K110" s="34">
        <f t="shared" si="32"/>
        <v>0</v>
      </c>
      <c r="L110" s="34">
        <v>0</v>
      </c>
      <c r="M110" s="34">
        <v>0</v>
      </c>
    </row>
    <row r="111" spans="1:13" ht="45" customHeight="1" x14ac:dyDescent="0.25">
      <c r="A111" s="35" t="s">
        <v>237</v>
      </c>
      <c r="B111" s="29" t="s">
        <v>181</v>
      </c>
      <c r="C111" s="29" t="s">
        <v>181</v>
      </c>
      <c r="D111" s="29" t="s">
        <v>164</v>
      </c>
      <c r="E111" s="34">
        <f t="shared" ref="E111:M111" si="33">SUM(E113:E115)</f>
        <v>0</v>
      </c>
      <c r="F111" s="34">
        <f t="shared" si="33"/>
        <v>0</v>
      </c>
      <c r="G111" s="34">
        <f t="shared" si="33"/>
        <v>0</v>
      </c>
      <c r="H111" s="34">
        <f t="shared" si="33"/>
        <v>0</v>
      </c>
      <c r="I111" s="34">
        <f t="shared" si="33"/>
        <v>0</v>
      </c>
      <c r="J111" s="34">
        <f t="shared" si="33"/>
        <v>0</v>
      </c>
      <c r="K111" s="34">
        <f t="shared" si="33"/>
        <v>0</v>
      </c>
      <c r="L111" s="34">
        <f t="shared" si="33"/>
        <v>0</v>
      </c>
      <c r="M111" s="34">
        <f t="shared" si="33"/>
        <v>0</v>
      </c>
    </row>
    <row r="112" spans="1:13" ht="45" customHeight="1" x14ac:dyDescent="0.25">
      <c r="A112" s="35" t="s">
        <v>167</v>
      </c>
      <c r="B112" s="29"/>
      <c r="C112" s="29"/>
      <c r="D112" s="29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1:13" ht="45" customHeight="1" x14ac:dyDescent="0.25">
      <c r="A113" s="35" t="s">
        <v>238</v>
      </c>
      <c r="B113" s="29" t="s">
        <v>181</v>
      </c>
      <c r="C113" s="29" t="s">
        <v>181</v>
      </c>
      <c r="D113" s="29" t="s">
        <v>163</v>
      </c>
      <c r="E113" s="34">
        <f>SUM(F113,G113)</f>
        <v>0</v>
      </c>
      <c r="F113" s="34">
        <v>0</v>
      </c>
      <c r="G113" s="34">
        <v>0</v>
      </c>
      <c r="H113" s="34">
        <f>SUM(I113,J113)</f>
        <v>0</v>
      </c>
      <c r="I113" s="34">
        <v>0</v>
      </c>
      <c r="J113" s="34">
        <v>0</v>
      </c>
      <c r="K113" s="34">
        <f>SUM(L113,M113)</f>
        <v>0</v>
      </c>
      <c r="L113" s="34">
        <v>0</v>
      </c>
      <c r="M113" s="34">
        <v>0</v>
      </c>
    </row>
    <row r="114" spans="1:13" ht="45" customHeight="1" x14ac:dyDescent="0.25">
      <c r="A114" s="35" t="s">
        <v>239</v>
      </c>
      <c r="B114" s="29" t="s">
        <v>181</v>
      </c>
      <c r="C114" s="29" t="s">
        <v>181</v>
      </c>
      <c r="D114" s="29" t="s">
        <v>170</v>
      </c>
      <c r="E114" s="34">
        <f>SUM(F114,G114)</f>
        <v>0</v>
      </c>
      <c r="F114" s="34">
        <v>0</v>
      </c>
      <c r="G114" s="34">
        <v>0</v>
      </c>
      <c r="H114" s="34">
        <f>SUM(I114,J114)</f>
        <v>0</v>
      </c>
      <c r="I114" s="34">
        <v>0</v>
      </c>
      <c r="J114" s="34">
        <v>0</v>
      </c>
      <c r="K114" s="34">
        <f>SUM(L114,M114)</f>
        <v>0</v>
      </c>
      <c r="L114" s="34">
        <v>0</v>
      </c>
      <c r="M114" s="34">
        <v>0</v>
      </c>
    </row>
    <row r="115" spans="1:13" ht="45" customHeight="1" x14ac:dyDescent="0.25">
      <c r="A115" s="35" t="s">
        <v>240</v>
      </c>
      <c r="B115" s="29" t="s">
        <v>181</v>
      </c>
      <c r="C115" s="29" t="s">
        <v>181</v>
      </c>
      <c r="D115" s="29" t="s">
        <v>172</v>
      </c>
      <c r="E115" s="34">
        <f>SUM(F115,G115)</f>
        <v>0</v>
      </c>
      <c r="F115" s="34">
        <v>0</v>
      </c>
      <c r="G115" s="34">
        <v>0</v>
      </c>
      <c r="H115" s="34">
        <f>SUM(I115,J115)</f>
        <v>0</v>
      </c>
      <c r="I115" s="34">
        <v>0</v>
      </c>
      <c r="J115" s="34">
        <v>0</v>
      </c>
      <c r="K115" s="34">
        <f>SUM(L115,M115)</f>
        <v>0</v>
      </c>
      <c r="L115" s="34">
        <v>0</v>
      </c>
      <c r="M115" s="34">
        <v>0</v>
      </c>
    </row>
    <row r="116" spans="1:13" ht="45" customHeight="1" x14ac:dyDescent="0.25">
      <c r="A116" s="35" t="s">
        <v>241</v>
      </c>
      <c r="B116" s="29" t="s">
        <v>181</v>
      </c>
      <c r="C116" s="29" t="s">
        <v>184</v>
      </c>
      <c r="D116" s="29" t="s">
        <v>164</v>
      </c>
      <c r="E116" s="32">
        <f t="shared" ref="E116:M116" si="34">SUM(E118:E122)</f>
        <v>239500000</v>
      </c>
      <c r="F116" s="32">
        <f t="shared" si="34"/>
        <v>0</v>
      </c>
      <c r="G116" s="32">
        <f t="shared" si="34"/>
        <v>239500000</v>
      </c>
      <c r="H116" s="32">
        <f t="shared" si="34"/>
        <v>770991544</v>
      </c>
      <c r="I116" s="32">
        <f t="shared" si="34"/>
        <v>2000000</v>
      </c>
      <c r="J116" s="32">
        <f t="shared" si="34"/>
        <v>768991544</v>
      </c>
      <c r="K116" s="32">
        <f t="shared" si="34"/>
        <v>672072607</v>
      </c>
      <c r="L116" s="32">
        <f t="shared" si="34"/>
        <v>1142000</v>
      </c>
      <c r="M116" s="32">
        <f t="shared" si="34"/>
        <v>670930607</v>
      </c>
    </row>
    <row r="117" spans="1:13" ht="45" customHeight="1" x14ac:dyDescent="0.25">
      <c r="A117" s="35" t="s">
        <v>167</v>
      </c>
      <c r="B117" s="29"/>
      <c r="C117" s="29"/>
      <c r="D117" s="29"/>
      <c r="E117" s="37"/>
      <c r="F117" s="37"/>
      <c r="G117" s="37"/>
      <c r="H117" s="37"/>
      <c r="I117" s="37"/>
      <c r="J117" s="37"/>
      <c r="K117" s="37"/>
      <c r="L117" s="37"/>
      <c r="M117" s="37"/>
    </row>
    <row r="118" spans="1:13" ht="45" customHeight="1" x14ac:dyDescent="0.25">
      <c r="A118" s="35" t="s">
        <v>242</v>
      </c>
      <c r="B118" s="29" t="s">
        <v>181</v>
      </c>
      <c r="C118" s="29" t="s">
        <v>184</v>
      </c>
      <c r="D118" s="29" t="s">
        <v>163</v>
      </c>
      <c r="E118" s="32">
        <f>SUM(F118,G118)</f>
        <v>239500000</v>
      </c>
      <c r="F118" s="32">
        <v>0</v>
      </c>
      <c r="G118" s="32">
        <v>239500000</v>
      </c>
      <c r="H118" s="32">
        <f>SUM(I118,J118)</f>
        <v>770991544</v>
      </c>
      <c r="I118" s="32">
        <v>2000000</v>
      </c>
      <c r="J118" s="32">
        <v>768991544</v>
      </c>
      <c r="K118" s="32">
        <f>SUM(L118,M118)</f>
        <v>672072607</v>
      </c>
      <c r="L118" s="32">
        <v>1142000</v>
      </c>
      <c r="M118" s="32">
        <v>670930607</v>
      </c>
    </row>
    <row r="119" spans="1:13" ht="45" customHeight="1" x14ac:dyDescent="0.25">
      <c r="A119" s="35" t="s">
        <v>243</v>
      </c>
      <c r="B119" s="29" t="s">
        <v>181</v>
      </c>
      <c r="C119" s="29" t="s">
        <v>184</v>
      </c>
      <c r="D119" s="29" t="s">
        <v>170</v>
      </c>
      <c r="E119" s="34">
        <f>SUM(F119,G119)</f>
        <v>0</v>
      </c>
      <c r="F119" s="34">
        <v>0</v>
      </c>
      <c r="G119" s="34">
        <v>0</v>
      </c>
      <c r="H119" s="34">
        <f>SUM(I119,J119)</f>
        <v>0</v>
      </c>
      <c r="I119" s="34">
        <v>0</v>
      </c>
      <c r="J119" s="34">
        <v>0</v>
      </c>
      <c r="K119" s="34">
        <f>SUM(L119,M119)</f>
        <v>0</v>
      </c>
      <c r="L119" s="34">
        <v>0</v>
      </c>
      <c r="M119" s="34">
        <v>0</v>
      </c>
    </row>
    <row r="120" spans="1:13" ht="45" customHeight="1" x14ac:dyDescent="0.25">
      <c r="A120" s="35" t="s">
        <v>244</v>
      </c>
      <c r="B120" s="29" t="s">
        <v>181</v>
      </c>
      <c r="C120" s="29" t="s">
        <v>184</v>
      </c>
      <c r="D120" s="29" t="s">
        <v>172</v>
      </c>
      <c r="E120" s="34">
        <f>SUM(F120,G120)</f>
        <v>0</v>
      </c>
      <c r="F120" s="34">
        <v>0</v>
      </c>
      <c r="G120" s="34">
        <v>0</v>
      </c>
      <c r="H120" s="34">
        <f>SUM(I120,J120)</f>
        <v>0</v>
      </c>
      <c r="I120" s="34">
        <v>0</v>
      </c>
      <c r="J120" s="34">
        <v>0</v>
      </c>
      <c r="K120" s="34">
        <f>SUM(L120,M120)</f>
        <v>0</v>
      </c>
      <c r="L120" s="34">
        <v>0</v>
      </c>
      <c r="M120" s="34">
        <v>0</v>
      </c>
    </row>
    <row r="121" spans="1:13" ht="45" customHeight="1" x14ac:dyDescent="0.25">
      <c r="A121" s="35" t="s">
        <v>245</v>
      </c>
      <c r="B121" s="29" t="s">
        <v>181</v>
      </c>
      <c r="C121" s="29" t="s">
        <v>184</v>
      </c>
      <c r="D121" s="29" t="s">
        <v>181</v>
      </c>
      <c r="E121" s="34">
        <f>SUM(F121,G121)</f>
        <v>0</v>
      </c>
      <c r="F121" s="34">
        <v>0</v>
      </c>
      <c r="G121" s="34">
        <v>0</v>
      </c>
      <c r="H121" s="34">
        <f>SUM(I121,J121)</f>
        <v>0</v>
      </c>
      <c r="I121" s="34">
        <v>0</v>
      </c>
      <c r="J121" s="34">
        <v>0</v>
      </c>
      <c r="K121" s="34">
        <f>SUM(L121,M121)</f>
        <v>0</v>
      </c>
      <c r="L121" s="34">
        <v>0</v>
      </c>
      <c r="M121" s="34">
        <v>0</v>
      </c>
    </row>
    <row r="122" spans="1:13" ht="45" customHeight="1" x14ac:dyDescent="0.25">
      <c r="A122" s="35" t="s">
        <v>246</v>
      </c>
      <c r="B122" s="29" t="s">
        <v>181</v>
      </c>
      <c r="C122" s="29" t="s">
        <v>184</v>
      </c>
      <c r="D122" s="29" t="s">
        <v>184</v>
      </c>
      <c r="E122" s="34">
        <f>SUM(F122,G122)</f>
        <v>0</v>
      </c>
      <c r="F122" s="34">
        <v>0</v>
      </c>
      <c r="G122" s="34">
        <v>0</v>
      </c>
      <c r="H122" s="34">
        <f>SUM(I122,J122)</f>
        <v>0</v>
      </c>
      <c r="I122" s="34">
        <v>0</v>
      </c>
      <c r="J122" s="34">
        <v>0</v>
      </c>
      <c r="K122" s="34">
        <f>SUM(L122,M122)</f>
        <v>0</v>
      </c>
      <c r="L122" s="34">
        <v>0</v>
      </c>
      <c r="M122" s="34">
        <v>0</v>
      </c>
    </row>
    <row r="123" spans="1:13" ht="45" customHeight="1" x14ac:dyDescent="0.25">
      <c r="A123" s="35" t="s">
        <v>247</v>
      </c>
      <c r="B123" s="29" t="s">
        <v>181</v>
      </c>
      <c r="C123" s="29" t="s">
        <v>187</v>
      </c>
      <c r="D123" s="29" t="s">
        <v>164</v>
      </c>
      <c r="E123" s="34">
        <f t="shared" ref="E123:M123" si="35">SUM(E125)</f>
        <v>0</v>
      </c>
      <c r="F123" s="34">
        <f t="shared" si="35"/>
        <v>0</v>
      </c>
      <c r="G123" s="34">
        <f t="shared" si="35"/>
        <v>0</v>
      </c>
      <c r="H123" s="34">
        <f t="shared" si="35"/>
        <v>0</v>
      </c>
      <c r="I123" s="34">
        <f t="shared" si="35"/>
        <v>0</v>
      </c>
      <c r="J123" s="34">
        <f t="shared" si="35"/>
        <v>0</v>
      </c>
      <c r="K123" s="34">
        <f t="shared" si="35"/>
        <v>0</v>
      </c>
      <c r="L123" s="34">
        <f t="shared" si="35"/>
        <v>0</v>
      </c>
      <c r="M123" s="34">
        <f t="shared" si="35"/>
        <v>0</v>
      </c>
    </row>
    <row r="124" spans="1:13" ht="45" customHeight="1" x14ac:dyDescent="0.25">
      <c r="A124" s="35" t="s">
        <v>167</v>
      </c>
      <c r="B124" s="29"/>
      <c r="C124" s="29"/>
      <c r="D124" s="29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1:13" ht="45" customHeight="1" x14ac:dyDescent="0.25">
      <c r="A125" s="35" t="s">
        <v>247</v>
      </c>
      <c r="B125" s="29" t="s">
        <v>181</v>
      </c>
      <c r="C125" s="29" t="s">
        <v>187</v>
      </c>
      <c r="D125" s="29" t="s">
        <v>163</v>
      </c>
      <c r="E125" s="34">
        <f>SUM(F125,G125)</f>
        <v>0</v>
      </c>
      <c r="F125" s="34">
        <v>0</v>
      </c>
      <c r="G125" s="34">
        <v>0</v>
      </c>
      <c r="H125" s="34">
        <f>SUM(I125,J125)</f>
        <v>0</v>
      </c>
      <c r="I125" s="34">
        <v>0</v>
      </c>
      <c r="J125" s="34">
        <v>0</v>
      </c>
      <c r="K125" s="34">
        <f>SUM(L125,M125)</f>
        <v>0</v>
      </c>
      <c r="L125" s="34">
        <v>0</v>
      </c>
      <c r="M125" s="34">
        <v>0</v>
      </c>
    </row>
    <row r="126" spans="1:13" ht="45" customHeight="1" x14ac:dyDescent="0.25">
      <c r="A126" s="35" t="s">
        <v>248</v>
      </c>
      <c r="B126" s="29" t="s">
        <v>181</v>
      </c>
      <c r="C126" s="29" t="s">
        <v>190</v>
      </c>
      <c r="D126" s="29" t="s">
        <v>164</v>
      </c>
      <c r="E126" s="32">
        <f t="shared" ref="E126:M126" si="36">SUM(E128:E131)</f>
        <v>20000000</v>
      </c>
      <c r="F126" s="32">
        <f t="shared" si="36"/>
        <v>20000000</v>
      </c>
      <c r="G126" s="32">
        <f t="shared" si="36"/>
        <v>0</v>
      </c>
      <c r="H126" s="32">
        <f t="shared" si="36"/>
        <v>15000000</v>
      </c>
      <c r="I126" s="32">
        <f t="shared" si="36"/>
        <v>15000000</v>
      </c>
      <c r="J126" s="32">
        <f t="shared" si="36"/>
        <v>0</v>
      </c>
      <c r="K126" s="32">
        <f t="shared" si="36"/>
        <v>14713200</v>
      </c>
      <c r="L126" s="32">
        <f t="shared" si="36"/>
        <v>14713200</v>
      </c>
      <c r="M126" s="32">
        <f t="shared" si="36"/>
        <v>0</v>
      </c>
    </row>
    <row r="127" spans="1:13" ht="45" customHeight="1" x14ac:dyDescent="0.25">
      <c r="A127" s="35" t="s">
        <v>167</v>
      </c>
      <c r="B127" s="29"/>
      <c r="C127" s="29"/>
      <c r="D127" s="29"/>
      <c r="E127" s="37"/>
      <c r="F127" s="37"/>
      <c r="G127" s="37"/>
      <c r="H127" s="37"/>
      <c r="I127" s="37"/>
      <c r="J127" s="37"/>
      <c r="K127" s="37"/>
      <c r="L127" s="37"/>
      <c r="M127" s="37"/>
    </row>
    <row r="128" spans="1:13" ht="45" customHeight="1" x14ac:dyDescent="0.25">
      <c r="A128" s="35" t="s">
        <v>249</v>
      </c>
      <c r="B128" s="29" t="s">
        <v>181</v>
      </c>
      <c r="C128" s="29" t="s">
        <v>190</v>
      </c>
      <c r="D128" s="29" t="s">
        <v>163</v>
      </c>
      <c r="E128" s="32">
        <f>SUM(F128,G128)</f>
        <v>0</v>
      </c>
      <c r="F128" s="32">
        <v>0</v>
      </c>
      <c r="G128" s="32">
        <v>0</v>
      </c>
      <c r="H128" s="32">
        <f>SUM(I128,J128)</f>
        <v>0</v>
      </c>
      <c r="I128" s="32">
        <v>0</v>
      </c>
      <c r="J128" s="32">
        <v>0</v>
      </c>
      <c r="K128" s="32">
        <f>SUM(L128,M128)</f>
        <v>0</v>
      </c>
      <c r="L128" s="32">
        <v>0</v>
      </c>
      <c r="M128" s="32">
        <v>0</v>
      </c>
    </row>
    <row r="129" spans="1:13" ht="45" customHeight="1" x14ac:dyDescent="0.25">
      <c r="A129" s="35" t="s">
        <v>250</v>
      </c>
      <c r="B129" s="29" t="s">
        <v>181</v>
      </c>
      <c r="C129" s="29" t="s">
        <v>190</v>
      </c>
      <c r="D129" s="29" t="s">
        <v>170</v>
      </c>
      <c r="E129" s="32">
        <f>SUM(F129,G129)</f>
        <v>0</v>
      </c>
      <c r="F129" s="32">
        <v>0</v>
      </c>
      <c r="G129" s="32">
        <v>0</v>
      </c>
      <c r="H129" s="32">
        <f>SUM(I129,J129)</f>
        <v>0</v>
      </c>
      <c r="I129" s="32">
        <v>0</v>
      </c>
      <c r="J129" s="32">
        <v>0</v>
      </c>
      <c r="K129" s="32">
        <f>SUM(L129,M129)</f>
        <v>0</v>
      </c>
      <c r="L129" s="32">
        <v>0</v>
      </c>
      <c r="M129" s="32">
        <v>0</v>
      </c>
    </row>
    <row r="130" spans="1:13" ht="45" customHeight="1" x14ac:dyDescent="0.25">
      <c r="A130" s="35" t="s">
        <v>251</v>
      </c>
      <c r="B130" s="29" t="s">
        <v>181</v>
      </c>
      <c r="C130" s="29" t="s">
        <v>190</v>
      </c>
      <c r="D130" s="29" t="s">
        <v>172</v>
      </c>
      <c r="E130" s="32">
        <f>SUM(F130,G130)</f>
        <v>0</v>
      </c>
      <c r="F130" s="32">
        <v>0</v>
      </c>
      <c r="G130" s="32">
        <v>0</v>
      </c>
      <c r="H130" s="32">
        <f>SUM(I130,J130)</f>
        <v>0</v>
      </c>
      <c r="I130" s="32">
        <v>0</v>
      </c>
      <c r="J130" s="32">
        <v>0</v>
      </c>
      <c r="K130" s="32">
        <f>SUM(L130,M130)</f>
        <v>0</v>
      </c>
      <c r="L130" s="32">
        <v>0</v>
      </c>
      <c r="M130" s="32">
        <v>0</v>
      </c>
    </row>
    <row r="131" spans="1:13" ht="45" customHeight="1" x14ac:dyDescent="0.25">
      <c r="A131" s="35" t="s">
        <v>252</v>
      </c>
      <c r="B131" s="29" t="s">
        <v>181</v>
      </c>
      <c r="C131" s="29" t="s">
        <v>190</v>
      </c>
      <c r="D131" s="29" t="s">
        <v>181</v>
      </c>
      <c r="E131" s="32">
        <f>SUM(F131,G131)</f>
        <v>20000000</v>
      </c>
      <c r="F131" s="32">
        <v>20000000</v>
      </c>
      <c r="G131" s="32">
        <v>0</v>
      </c>
      <c r="H131" s="32">
        <f>SUM(I131,J131)</f>
        <v>15000000</v>
      </c>
      <c r="I131" s="32">
        <v>15000000</v>
      </c>
      <c r="J131" s="32">
        <v>0</v>
      </c>
      <c r="K131" s="32">
        <f>SUM(L131,M131)</f>
        <v>14713200</v>
      </c>
      <c r="L131" s="32">
        <v>14713200</v>
      </c>
      <c r="M131" s="32">
        <v>0</v>
      </c>
    </row>
    <row r="132" spans="1:13" ht="45" customHeight="1" x14ac:dyDescent="0.25">
      <c r="A132" s="35" t="s">
        <v>253</v>
      </c>
      <c r="B132" s="29" t="s">
        <v>181</v>
      </c>
      <c r="C132" s="29" t="s">
        <v>192</v>
      </c>
      <c r="D132" s="29" t="s">
        <v>164</v>
      </c>
      <c r="E132" s="32">
        <f t="shared" ref="E132:M132" si="37">SUM(E134:E140)</f>
        <v>0</v>
      </c>
      <c r="F132" s="32">
        <f t="shared" si="37"/>
        <v>0</v>
      </c>
      <c r="G132" s="32">
        <f t="shared" si="37"/>
        <v>0</v>
      </c>
      <c r="H132" s="32">
        <f t="shared" si="37"/>
        <v>0</v>
      </c>
      <c r="I132" s="32">
        <f t="shared" si="37"/>
        <v>0</v>
      </c>
      <c r="J132" s="32">
        <f t="shared" si="37"/>
        <v>0</v>
      </c>
      <c r="K132" s="32">
        <f t="shared" si="37"/>
        <v>0</v>
      </c>
      <c r="L132" s="32">
        <f t="shared" si="37"/>
        <v>0</v>
      </c>
      <c r="M132" s="32">
        <f t="shared" si="37"/>
        <v>0</v>
      </c>
    </row>
    <row r="133" spans="1:13" ht="45" customHeight="1" x14ac:dyDescent="0.25">
      <c r="A133" s="35" t="s">
        <v>167</v>
      </c>
      <c r="B133" s="29"/>
      <c r="C133" s="29"/>
      <c r="D133" s="29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1:13" ht="45" customHeight="1" x14ac:dyDescent="0.25">
      <c r="A134" s="35" t="s">
        <v>254</v>
      </c>
      <c r="B134" s="29" t="s">
        <v>181</v>
      </c>
      <c r="C134" s="29" t="s">
        <v>192</v>
      </c>
      <c r="D134" s="29" t="s">
        <v>163</v>
      </c>
      <c r="E134" s="34">
        <f t="shared" ref="E134:E140" si="38">SUM(F134,G134)</f>
        <v>0</v>
      </c>
      <c r="F134" s="34">
        <v>0</v>
      </c>
      <c r="G134" s="34">
        <v>0</v>
      </c>
      <c r="H134" s="34">
        <f t="shared" ref="H134:H140" si="39">SUM(I134,J134)</f>
        <v>0</v>
      </c>
      <c r="I134" s="34">
        <v>0</v>
      </c>
      <c r="J134" s="34">
        <v>0</v>
      </c>
      <c r="K134" s="34">
        <f t="shared" ref="K134:K140" si="40">SUM(L134,M134)</f>
        <v>0</v>
      </c>
      <c r="L134" s="34">
        <v>0</v>
      </c>
      <c r="M134" s="34">
        <v>0</v>
      </c>
    </row>
    <row r="135" spans="1:13" ht="45" customHeight="1" x14ac:dyDescent="0.25">
      <c r="A135" s="35" t="s">
        <v>255</v>
      </c>
      <c r="B135" s="29" t="s">
        <v>181</v>
      </c>
      <c r="C135" s="29" t="s">
        <v>192</v>
      </c>
      <c r="D135" s="29" t="s">
        <v>170</v>
      </c>
      <c r="E135" s="34">
        <f t="shared" si="38"/>
        <v>0</v>
      </c>
      <c r="F135" s="34">
        <v>0</v>
      </c>
      <c r="G135" s="34">
        <v>0</v>
      </c>
      <c r="H135" s="34">
        <f t="shared" si="39"/>
        <v>0</v>
      </c>
      <c r="I135" s="34">
        <v>0</v>
      </c>
      <c r="J135" s="34">
        <v>0</v>
      </c>
      <c r="K135" s="34">
        <f t="shared" si="40"/>
        <v>0</v>
      </c>
      <c r="L135" s="34">
        <v>0</v>
      </c>
      <c r="M135" s="34">
        <v>0</v>
      </c>
    </row>
    <row r="136" spans="1:13" ht="45" customHeight="1" x14ac:dyDescent="0.25">
      <c r="A136" s="35" t="s">
        <v>256</v>
      </c>
      <c r="B136" s="29" t="s">
        <v>181</v>
      </c>
      <c r="C136" s="29" t="s">
        <v>192</v>
      </c>
      <c r="D136" s="29" t="s">
        <v>172</v>
      </c>
      <c r="E136" s="34">
        <f t="shared" si="38"/>
        <v>0</v>
      </c>
      <c r="F136" s="34">
        <v>0</v>
      </c>
      <c r="G136" s="34">
        <v>0</v>
      </c>
      <c r="H136" s="34">
        <f t="shared" si="39"/>
        <v>0</v>
      </c>
      <c r="I136" s="34">
        <v>0</v>
      </c>
      <c r="J136" s="34">
        <v>0</v>
      </c>
      <c r="K136" s="34">
        <f t="shared" si="40"/>
        <v>0</v>
      </c>
      <c r="L136" s="34">
        <v>0</v>
      </c>
      <c r="M136" s="34">
        <v>0</v>
      </c>
    </row>
    <row r="137" spans="1:13" ht="45" customHeight="1" x14ac:dyDescent="0.25">
      <c r="A137" s="35" t="s">
        <v>257</v>
      </c>
      <c r="B137" s="29" t="s">
        <v>181</v>
      </c>
      <c r="C137" s="29" t="s">
        <v>192</v>
      </c>
      <c r="D137" s="29" t="s">
        <v>181</v>
      </c>
      <c r="E137" s="34">
        <f t="shared" si="38"/>
        <v>0</v>
      </c>
      <c r="F137" s="34">
        <v>0</v>
      </c>
      <c r="G137" s="34">
        <v>0</v>
      </c>
      <c r="H137" s="34">
        <f t="shared" si="39"/>
        <v>0</v>
      </c>
      <c r="I137" s="34">
        <v>0</v>
      </c>
      <c r="J137" s="34">
        <v>0</v>
      </c>
      <c r="K137" s="34">
        <f t="shared" si="40"/>
        <v>0</v>
      </c>
      <c r="L137" s="34">
        <v>0</v>
      </c>
      <c r="M137" s="34">
        <v>0</v>
      </c>
    </row>
    <row r="138" spans="1:13" ht="45" customHeight="1" x14ac:dyDescent="0.25">
      <c r="A138" s="35" t="s">
        <v>258</v>
      </c>
      <c r="B138" s="29" t="s">
        <v>181</v>
      </c>
      <c r="C138" s="29" t="s">
        <v>192</v>
      </c>
      <c r="D138" s="29" t="s">
        <v>184</v>
      </c>
      <c r="E138" s="34">
        <f t="shared" si="38"/>
        <v>0</v>
      </c>
      <c r="F138" s="34">
        <v>0</v>
      </c>
      <c r="G138" s="34">
        <v>0</v>
      </c>
      <c r="H138" s="34">
        <f t="shared" si="39"/>
        <v>0</v>
      </c>
      <c r="I138" s="34">
        <v>0</v>
      </c>
      <c r="J138" s="34">
        <v>0</v>
      </c>
      <c r="K138" s="34">
        <f t="shared" si="40"/>
        <v>0</v>
      </c>
      <c r="L138" s="34">
        <v>0</v>
      </c>
      <c r="M138" s="34">
        <v>0</v>
      </c>
    </row>
    <row r="139" spans="1:13" ht="45" customHeight="1" x14ac:dyDescent="0.25">
      <c r="A139" s="35" t="s">
        <v>259</v>
      </c>
      <c r="B139" s="29" t="s">
        <v>181</v>
      </c>
      <c r="C139" s="29" t="s">
        <v>192</v>
      </c>
      <c r="D139" s="29" t="s">
        <v>187</v>
      </c>
      <c r="E139" s="34">
        <f t="shared" si="38"/>
        <v>0</v>
      </c>
      <c r="F139" s="34">
        <v>0</v>
      </c>
      <c r="G139" s="34">
        <v>0</v>
      </c>
      <c r="H139" s="34">
        <f t="shared" si="39"/>
        <v>0</v>
      </c>
      <c r="I139" s="34">
        <v>0</v>
      </c>
      <c r="J139" s="34">
        <v>0</v>
      </c>
      <c r="K139" s="34">
        <f t="shared" si="40"/>
        <v>0</v>
      </c>
      <c r="L139" s="34">
        <v>0</v>
      </c>
      <c r="M139" s="34">
        <v>0</v>
      </c>
    </row>
    <row r="140" spans="1:13" ht="45" customHeight="1" x14ac:dyDescent="0.25">
      <c r="A140" s="35" t="s">
        <v>260</v>
      </c>
      <c r="B140" s="29" t="s">
        <v>181</v>
      </c>
      <c r="C140" s="29" t="s">
        <v>192</v>
      </c>
      <c r="D140" s="29" t="s">
        <v>190</v>
      </c>
      <c r="E140" s="34">
        <f t="shared" si="38"/>
        <v>0</v>
      </c>
      <c r="F140" s="34">
        <v>0</v>
      </c>
      <c r="G140" s="34">
        <v>0</v>
      </c>
      <c r="H140" s="34">
        <f t="shared" si="39"/>
        <v>0</v>
      </c>
      <c r="I140" s="34">
        <v>0</v>
      </c>
      <c r="J140" s="34">
        <v>0</v>
      </c>
      <c r="K140" s="34">
        <f t="shared" si="40"/>
        <v>0</v>
      </c>
      <c r="L140" s="34">
        <v>0</v>
      </c>
      <c r="M140" s="34">
        <v>0</v>
      </c>
    </row>
    <row r="141" spans="1:13" ht="45" customHeight="1" x14ac:dyDescent="0.25">
      <c r="A141" s="35" t="s">
        <v>261</v>
      </c>
      <c r="B141" s="29" t="s">
        <v>181</v>
      </c>
      <c r="C141" s="29" t="s">
        <v>262</v>
      </c>
      <c r="D141" s="29" t="s">
        <v>164</v>
      </c>
      <c r="E141" s="32">
        <f t="shared" ref="E141:M141" si="41">SUM(E143)</f>
        <v>-130000000</v>
      </c>
      <c r="F141" s="32">
        <f t="shared" si="41"/>
        <v>0</v>
      </c>
      <c r="G141" s="32">
        <f t="shared" si="41"/>
        <v>-130000000</v>
      </c>
      <c r="H141" s="32">
        <f t="shared" si="41"/>
        <v>-130000000</v>
      </c>
      <c r="I141" s="32">
        <f t="shared" si="41"/>
        <v>0</v>
      </c>
      <c r="J141" s="32">
        <f t="shared" si="41"/>
        <v>-130000000</v>
      </c>
      <c r="K141" s="32">
        <f t="shared" si="41"/>
        <v>-89993675</v>
      </c>
      <c r="L141" s="32">
        <f t="shared" si="41"/>
        <v>0</v>
      </c>
      <c r="M141" s="32">
        <f t="shared" si="41"/>
        <v>-89993675</v>
      </c>
    </row>
    <row r="142" spans="1:13" ht="45" customHeight="1" x14ac:dyDescent="0.25">
      <c r="A142" s="35" t="s">
        <v>167</v>
      </c>
      <c r="B142" s="29"/>
      <c r="C142" s="29"/>
      <c r="D142" s="29"/>
      <c r="E142" s="31"/>
      <c r="F142" s="31"/>
      <c r="G142" s="31"/>
      <c r="H142" s="31"/>
      <c r="I142" s="31"/>
      <c r="J142" s="31"/>
      <c r="K142" s="31"/>
      <c r="L142" s="31"/>
      <c r="M142" s="31"/>
    </row>
    <row r="143" spans="1:13" ht="45" customHeight="1" x14ac:dyDescent="0.25">
      <c r="A143" s="35" t="s">
        <v>261</v>
      </c>
      <c r="B143" s="29" t="s">
        <v>181</v>
      </c>
      <c r="C143" s="29" t="s">
        <v>262</v>
      </c>
      <c r="D143" s="29" t="s">
        <v>163</v>
      </c>
      <c r="E143" s="32">
        <f>SUM(F143,G143)</f>
        <v>-130000000</v>
      </c>
      <c r="F143" s="32">
        <v>0</v>
      </c>
      <c r="G143" s="32">
        <v>-130000000</v>
      </c>
      <c r="H143" s="32">
        <f>SUM(I143,J143)</f>
        <v>-130000000</v>
      </c>
      <c r="I143" s="32">
        <v>0</v>
      </c>
      <c r="J143" s="32">
        <v>-130000000</v>
      </c>
      <c r="K143" s="32">
        <f>SUM(L143,M143)</f>
        <v>-89993675</v>
      </c>
      <c r="L143" s="32">
        <v>0</v>
      </c>
      <c r="M143" s="32">
        <v>-89993675</v>
      </c>
    </row>
    <row r="144" spans="1:13" ht="45" customHeight="1" x14ac:dyDescent="0.25">
      <c r="A144" s="35" t="s">
        <v>263</v>
      </c>
      <c r="B144" s="29" t="s">
        <v>184</v>
      </c>
      <c r="C144" s="29" t="s">
        <v>164</v>
      </c>
      <c r="D144" s="29" t="s">
        <v>164</v>
      </c>
      <c r="E144" s="32">
        <f t="shared" ref="E144:M144" si="42">SUM(E146,E149,E152,E155,E158,E161)</f>
        <v>26200000</v>
      </c>
      <c r="F144" s="32">
        <f t="shared" si="42"/>
        <v>10000000</v>
      </c>
      <c r="G144" s="32">
        <f t="shared" si="42"/>
        <v>16200000</v>
      </c>
      <c r="H144" s="32">
        <f t="shared" si="42"/>
        <v>72650000</v>
      </c>
      <c r="I144" s="32">
        <f t="shared" si="42"/>
        <v>10000000</v>
      </c>
      <c r="J144" s="32">
        <f t="shared" si="42"/>
        <v>62650000</v>
      </c>
      <c r="K144" s="32">
        <f t="shared" si="42"/>
        <v>50042895</v>
      </c>
      <c r="L144" s="32">
        <f t="shared" si="42"/>
        <v>1195940</v>
      </c>
      <c r="M144" s="32">
        <f t="shared" si="42"/>
        <v>48846955</v>
      </c>
    </row>
    <row r="145" spans="1:13" ht="45" customHeight="1" x14ac:dyDescent="0.25">
      <c r="A145" s="35" t="s">
        <v>165</v>
      </c>
      <c r="B145" s="29"/>
      <c r="C145" s="29"/>
      <c r="D145" s="29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1:13" ht="45" customHeight="1" x14ac:dyDescent="0.25">
      <c r="A146" s="35" t="s">
        <v>264</v>
      </c>
      <c r="B146" s="29" t="s">
        <v>184</v>
      </c>
      <c r="C146" s="29" t="s">
        <v>163</v>
      </c>
      <c r="D146" s="29" t="s">
        <v>164</v>
      </c>
      <c r="E146" s="34">
        <f t="shared" ref="E146:M146" si="43">SUM(E148)</f>
        <v>0</v>
      </c>
      <c r="F146" s="34">
        <f t="shared" si="43"/>
        <v>0</v>
      </c>
      <c r="G146" s="34">
        <f t="shared" si="43"/>
        <v>0</v>
      </c>
      <c r="H146" s="34">
        <f t="shared" si="43"/>
        <v>0</v>
      </c>
      <c r="I146" s="34">
        <f t="shared" si="43"/>
        <v>0</v>
      </c>
      <c r="J146" s="34">
        <f t="shared" si="43"/>
        <v>0</v>
      </c>
      <c r="K146" s="34">
        <f t="shared" si="43"/>
        <v>0</v>
      </c>
      <c r="L146" s="34">
        <f t="shared" si="43"/>
        <v>0</v>
      </c>
      <c r="M146" s="34">
        <f t="shared" si="43"/>
        <v>0</v>
      </c>
    </row>
    <row r="147" spans="1:13" ht="45" customHeight="1" x14ac:dyDescent="0.25">
      <c r="A147" s="35" t="s">
        <v>167</v>
      </c>
      <c r="B147" s="29"/>
      <c r="C147" s="29"/>
      <c r="D147" s="29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1:13" ht="45" customHeight="1" x14ac:dyDescent="0.25">
      <c r="A148" s="35" t="s">
        <v>264</v>
      </c>
      <c r="B148" s="29" t="s">
        <v>184</v>
      </c>
      <c r="C148" s="29" t="s">
        <v>163</v>
      </c>
      <c r="D148" s="29" t="s">
        <v>163</v>
      </c>
      <c r="E148" s="34">
        <f>SUM(F148,G148)</f>
        <v>0</v>
      </c>
      <c r="F148" s="34">
        <v>0</v>
      </c>
      <c r="G148" s="34">
        <v>0</v>
      </c>
      <c r="H148" s="34">
        <f>SUM(I148,J148)</f>
        <v>0</v>
      </c>
      <c r="I148" s="34">
        <v>0</v>
      </c>
      <c r="J148" s="34">
        <v>0</v>
      </c>
      <c r="K148" s="34">
        <f>SUM(L148,M148)</f>
        <v>0</v>
      </c>
      <c r="L148" s="34">
        <v>0</v>
      </c>
      <c r="M148" s="34">
        <v>0</v>
      </c>
    </row>
    <row r="149" spans="1:13" ht="45" customHeight="1" x14ac:dyDescent="0.25">
      <c r="A149" s="35" t="s">
        <v>265</v>
      </c>
      <c r="B149" s="29" t="s">
        <v>184</v>
      </c>
      <c r="C149" s="29" t="s">
        <v>170</v>
      </c>
      <c r="D149" s="29" t="s">
        <v>164</v>
      </c>
      <c r="E149" s="32">
        <f t="shared" ref="E149:M149" si="44">SUM(E151)</f>
        <v>0</v>
      </c>
      <c r="F149" s="32">
        <f t="shared" si="44"/>
        <v>0</v>
      </c>
      <c r="G149" s="32">
        <f t="shared" si="44"/>
        <v>0</v>
      </c>
      <c r="H149" s="32">
        <f t="shared" si="44"/>
        <v>0</v>
      </c>
      <c r="I149" s="32">
        <f t="shared" si="44"/>
        <v>0</v>
      </c>
      <c r="J149" s="32">
        <f t="shared" si="44"/>
        <v>0</v>
      </c>
      <c r="K149" s="32">
        <f t="shared" si="44"/>
        <v>0</v>
      </c>
      <c r="L149" s="32">
        <f t="shared" si="44"/>
        <v>0</v>
      </c>
      <c r="M149" s="32">
        <f t="shared" si="44"/>
        <v>0</v>
      </c>
    </row>
    <row r="150" spans="1:13" ht="45" customHeight="1" x14ac:dyDescent="0.25">
      <c r="A150" s="35" t="s">
        <v>167</v>
      </c>
      <c r="B150" s="29"/>
      <c r="C150" s="29"/>
      <c r="D150" s="29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45" customHeight="1" x14ac:dyDescent="0.25">
      <c r="A151" s="35" t="s">
        <v>266</v>
      </c>
      <c r="B151" s="29" t="s">
        <v>184</v>
      </c>
      <c r="C151" s="29" t="s">
        <v>170</v>
      </c>
      <c r="D151" s="29" t="s">
        <v>163</v>
      </c>
      <c r="E151" s="32">
        <f>SUM(F151,G151)</f>
        <v>0</v>
      </c>
      <c r="F151" s="32">
        <v>0</v>
      </c>
      <c r="G151" s="32">
        <v>0</v>
      </c>
      <c r="H151" s="32">
        <f>SUM(I151,J151)</f>
        <v>0</v>
      </c>
      <c r="I151" s="32">
        <v>0</v>
      </c>
      <c r="J151" s="32">
        <v>0</v>
      </c>
      <c r="K151" s="32">
        <f>SUM(L151,M151)</f>
        <v>0</v>
      </c>
      <c r="L151" s="32">
        <v>0</v>
      </c>
      <c r="M151" s="32">
        <v>0</v>
      </c>
    </row>
    <row r="152" spans="1:13" ht="45" customHeight="1" x14ac:dyDescent="0.25">
      <c r="A152" s="35" t="s">
        <v>267</v>
      </c>
      <c r="B152" s="29" t="s">
        <v>184</v>
      </c>
      <c r="C152" s="29" t="s">
        <v>172</v>
      </c>
      <c r="D152" s="29" t="s">
        <v>164</v>
      </c>
      <c r="E152" s="32">
        <f t="shared" ref="E152:M152" si="45">SUM(E154)</f>
        <v>16200000</v>
      </c>
      <c r="F152" s="32">
        <f t="shared" si="45"/>
        <v>0</v>
      </c>
      <c r="G152" s="32">
        <f t="shared" si="45"/>
        <v>16200000</v>
      </c>
      <c r="H152" s="32">
        <f t="shared" si="45"/>
        <v>61650000</v>
      </c>
      <c r="I152" s="32">
        <f t="shared" si="45"/>
        <v>0</v>
      </c>
      <c r="J152" s="32">
        <f t="shared" si="45"/>
        <v>61650000</v>
      </c>
      <c r="K152" s="32">
        <f t="shared" si="45"/>
        <v>47848955</v>
      </c>
      <c r="L152" s="32">
        <f t="shared" si="45"/>
        <v>0</v>
      </c>
      <c r="M152" s="32">
        <f t="shared" si="45"/>
        <v>47848955</v>
      </c>
    </row>
    <row r="153" spans="1:13" ht="45" customHeight="1" x14ac:dyDescent="0.25">
      <c r="A153" s="35" t="s">
        <v>167</v>
      </c>
      <c r="B153" s="29"/>
      <c r="C153" s="29"/>
      <c r="D153" s="29"/>
      <c r="E153" s="37"/>
      <c r="F153" s="37"/>
      <c r="G153" s="37"/>
      <c r="H153" s="37"/>
      <c r="I153" s="37"/>
      <c r="J153" s="37"/>
      <c r="K153" s="37"/>
      <c r="L153" s="37"/>
      <c r="M153" s="37"/>
    </row>
    <row r="154" spans="1:13" ht="45" customHeight="1" x14ac:dyDescent="0.25">
      <c r="A154" s="35" t="s">
        <v>267</v>
      </c>
      <c r="B154" s="29" t="s">
        <v>184</v>
      </c>
      <c r="C154" s="29" t="s">
        <v>172</v>
      </c>
      <c r="D154" s="29" t="s">
        <v>163</v>
      </c>
      <c r="E154" s="32">
        <f>SUM(F154,G154)</f>
        <v>16200000</v>
      </c>
      <c r="F154" s="32">
        <v>0</v>
      </c>
      <c r="G154" s="32">
        <v>16200000</v>
      </c>
      <c r="H154" s="32">
        <f>SUM(I154,J154)</f>
        <v>61650000</v>
      </c>
      <c r="I154" s="32">
        <v>0</v>
      </c>
      <c r="J154" s="32">
        <v>61650000</v>
      </c>
      <c r="K154" s="32">
        <f>SUM(L154,M154)</f>
        <v>47848955</v>
      </c>
      <c r="L154" s="32">
        <v>0</v>
      </c>
      <c r="M154" s="32">
        <v>47848955</v>
      </c>
    </row>
    <row r="155" spans="1:13" ht="45" customHeight="1" x14ac:dyDescent="0.25">
      <c r="A155" s="35" t="s">
        <v>268</v>
      </c>
      <c r="B155" s="29" t="s">
        <v>184</v>
      </c>
      <c r="C155" s="29" t="s">
        <v>181</v>
      </c>
      <c r="D155" s="29" t="s">
        <v>164</v>
      </c>
      <c r="E155" s="32">
        <f t="shared" ref="E155:M155" si="46">SUM(E157)</f>
        <v>0</v>
      </c>
      <c r="F155" s="32">
        <f t="shared" si="46"/>
        <v>0</v>
      </c>
      <c r="G155" s="32">
        <f t="shared" si="46"/>
        <v>0</v>
      </c>
      <c r="H155" s="32">
        <f t="shared" si="46"/>
        <v>0</v>
      </c>
      <c r="I155" s="32">
        <f t="shared" si="46"/>
        <v>0</v>
      </c>
      <c r="J155" s="32">
        <f t="shared" si="46"/>
        <v>0</v>
      </c>
      <c r="K155" s="32">
        <f t="shared" si="46"/>
        <v>0</v>
      </c>
      <c r="L155" s="32">
        <f t="shared" si="46"/>
        <v>0</v>
      </c>
      <c r="M155" s="32">
        <f t="shared" si="46"/>
        <v>0</v>
      </c>
    </row>
    <row r="156" spans="1:13" ht="45" customHeight="1" x14ac:dyDescent="0.25">
      <c r="A156" s="35" t="s">
        <v>167</v>
      </c>
      <c r="B156" s="29"/>
      <c r="C156" s="29"/>
      <c r="D156" s="29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45" customHeight="1" x14ac:dyDescent="0.25">
      <c r="A157" s="35" t="s">
        <v>268</v>
      </c>
      <c r="B157" s="29" t="s">
        <v>184</v>
      </c>
      <c r="C157" s="29" t="s">
        <v>181</v>
      </c>
      <c r="D157" s="29" t="s">
        <v>163</v>
      </c>
      <c r="E157" s="32">
        <f>SUM(F157,G157)</f>
        <v>0</v>
      </c>
      <c r="F157" s="32">
        <v>0</v>
      </c>
      <c r="G157" s="32">
        <v>0</v>
      </c>
      <c r="H157" s="32">
        <f>SUM(I157,J157)</f>
        <v>0</v>
      </c>
      <c r="I157" s="32">
        <v>0</v>
      </c>
      <c r="J157" s="32">
        <v>0</v>
      </c>
      <c r="K157" s="32">
        <f>SUM(L157,M157)</f>
        <v>0</v>
      </c>
      <c r="L157" s="32">
        <v>0</v>
      </c>
      <c r="M157" s="32">
        <v>0</v>
      </c>
    </row>
    <row r="158" spans="1:13" ht="45" customHeight="1" x14ac:dyDescent="0.25">
      <c r="A158" s="35" t="s">
        <v>269</v>
      </c>
      <c r="B158" s="29" t="s">
        <v>184</v>
      </c>
      <c r="C158" s="29" t="s">
        <v>184</v>
      </c>
      <c r="D158" s="29" t="s">
        <v>164</v>
      </c>
      <c r="E158" s="32">
        <f t="shared" ref="E158:M158" si="47">SUM(E160)</f>
        <v>10000000</v>
      </c>
      <c r="F158" s="32">
        <f t="shared" si="47"/>
        <v>10000000</v>
      </c>
      <c r="G158" s="32">
        <f t="shared" si="47"/>
        <v>0</v>
      </c>
      <c r="H158" s="32">
        <f t="shared" si="47"/>
        <v>11000000</v>
      </c>
      <c r="I158" s="32">
        <f t="shared" si="47"/>
        <v>10000000</v>
      </c>
      <c r="J158" s="32">
        <f t="shared" si="47"/>
        <v>1000000</v>
      </c>
      <c r="K158" s="32">
        <f t="shared" si="47"/>
        <v>2193940</v>
      </c>
      <c r="L158" s="32">
        <f t="shared" si="47"/>
        <v>1195940</v>
      </c>
      <c r="M158" s="32">
        <f t="shared" si="47"/>
        <v>998000</v>
      </c>
    </row>
    <row r="159" spans="1:13" ht="45" customHeight="1" x14ac:dyDescent="0.25">
      <c r="A159" s="35" t="s">
        <v>167</v>
      </c>
      <c r="B159" s="29"/>
      <c r="C159" s="29"/>
      <c r="D159" s="29"/>
      <c r="E159" s="37"/>
      <c r="F159" s="37"/>
      <c r="G159" s="37"/>
      <c r="H159" s="37"/>
      <c r="I159" s="37"/>
      <c r="J159" s="37"/>
      <c r="K159" s="37"/>
      <c r="L159" s="37"/>
      <c r="M159" s="37"/>
    </row>
    <row r="160" spans="1:13" ht="45" customHeight="1" x14ac:dyDescent="0.25">
      <c r="A160" s="35" t="s">
        <v>269</v>
      </c>
      <c r="B160" s="29" t="s">
        <v>184</v>
      </c>
      <c r="C160" s="29" t="s">
        <v>184</v>
      </c>
      <c r="D160" s="29" t="s">
        <v>163</v>
      </c>
      <c r="E160" s="32">
        <f>SUM(F160,G160)</f>
        <v>10000000</v>
      </c>
      <c r="F160" s="32">
        <v>10000000</v>
      </c>
      <c r="G160" s="32">
        <v>0</v>
      </c>
      <c r="H160" s="32">
        <f>SUM(I160,J160)</f>
        <v>11000000</v>
      </c>
      <c r="I160" s="32">
        <v>10000000</v>
      </c>
      <c r="J160" s="32">
        <v>1000000</v>
      </c>
      <c r="K160" s="32">
        <f>SUM(L160,M160)</f>
        <v>2193940</v>
      </c>
      <c r="L160" s="32">
        <v>1195940</v>
      </c>
      <c r="M160" s="32">
        <v>998000</v>
      </c>
    </row>
    <row r="161" spans="1:13" ht="45" customHeight="1" x14ac:dyDescent="0.25">
      <c r="A161" s="35" t="s">
        <v>270</v>
      </c>
      <c r="B161" s="29" t="s">
        <v>184</v>
      </c>
      <c r="C161" s="29" t="s">
        <v>187</v>
      </c>
      <c r="D161" s="29" t="s">
        <v>164</v>
      </c>
      <c r="E161" s="32">
        <f t="shared" ref="E161:M161" si="48">SUM(E163)</f>
        <v>0</v>
      </c>
      <c r="F161" s="32">
        <f t="shared" si="48"/>
        <v>0</v>
      </c>
      <c r="G161" s="32">
        <f t="shared" si="48"/>
        <v>0</v>
      </c>
      <c r="H161" s="32">
        <f t="shared" si="48"/>
        <v>0</v>
      </c>
      <c r="I161" s="32">
        <f t="shared" si="48"/>
        <v>0</v>
      </c>
      <c r="J161" s="32">
        <f t="shared" si="48"/>
        <v>0</v>
      </c>
      <c r="K161" s="32">
        <f t="shared" si="48"/>
        <v>0</v>
      </c>
      <c r="L161" s="32">
        <f t="shared" si="48"/>
        <v>0</v>
      </c>
      <c r="M161" s="32">
        <f t="shared" si="48"/>
        <v>0</v>
      </c>
    </row>
    <row r="162" spans="1:13" ht="45" customHeight="1" x14ac:dyDescent="0.25">
      <c r="A162" s="35" t="s">
        <v>167</v>
      </c>
      <c r="B162" s="29"/>
      <c r="C162" s="29"/>
      <c r="D162" s="29"/>
      <c r="E162" s="37"/>
      <c r="F162" s="37"/>
      <c r="G162" s="37"/>
      <c r="H162" s="37"/>
      <c r="I162" s="37"/>
      <c r="J162" s="37"/>
      <c r="K162" s="37"/>
      <c r="L162" s="37"/>
      <c r="M162" s="37"/>
    </row>
    <row r="163" spans="1:13" ht="45" customHeight="1" x14ac:dyDescent="0.25">
      <c r="A163" s="35" t="s">
        <v>270</v>
      </c>
      <c r="B163" s="29" t="s">
        <v>184</v>
      </c>
      <c r="C163" s="29" t="s">
        <v>187</v>
      </c>
      <c r="D163" s="29" t="s">
        <v>163</v>
      </c>
      <c r="E163" s="32">
        <f>SUM(F163,G163)</f>
        <v>0</v>
      </c>
      <c r="F163" s="32">
        <v>0</v>
      </c>
      <c r="G163" s="32">
        <v>0</v>
      </c>
      <c r="H163" s="32">
        <f>SUM(I163,J163)</f>
        <v>0</v>
      </c>
      <c r="I163" s="32">
        <v>0</v>
      </c>
      <c r="J163" s="32">
        <v>0</v>
      </c>
      <c r="K163" s="32">
        <f>SUM(L163,M163)</f>
        <v>0</v>
      </c>
      <c r="L163" s="32">
        <v>0</v>
      </c>
      <c r="M163" s="32">
        <v>0</v>
      </c>
    </row>
    <row r="164" spans="1:13" ht="45" customHeight="1" x14ac:dyDescent="0.25">
      <c r="A164" s="35" t="s">
        <v>271</v>
      </c>
      <c r="B164" s="29" t="s">
        <v>187</v>
      </c>
      <c r="C164" s="29" t="s">
        <v>164</v>
      </c>
      <c r="D164" s="29" t="s">
        <v>164</v>
      </c>
      <c r="E164" s="32">
        <f t="shared" ref="E164:M164" si="49">SUM(E166,E169,E172,E175,E178,E181)</f>
        <v>573176600</v>
      </c>
      <c r="F164" s="32">
        <f t="shared" si="49"/>
        <v>401291600</v>
      </c>
      <c r="G164" s="32">
        <f t="shared" si="49"/>
        <v>171885000</v>
      </c>
      <c r="H164" s="32">
        <f t="shared" si="49"/>
        <v>976112881</v>
      </c>
      <c r="I164" s="32">
        <f t="shared" si="49"/>
        <v>405441600</v>
      </c>
      <c r="J164" s="32">
        <f t="shared" si="49"/>
        <v>570671281</v>
      </c>
      <c r="K164" s="32">
        <f t="shared" si="49"/>
        <v>774033682</v>
      </c>
      <c r="L164" s="32">
        <f t="shared" si="49"/>
        <v>344904543</v>
      </c>
      <c r="M164" s="32">
        <f t="shared" si="49"/>
        <v>429129139</v>
      </c>
    </row>
    <row r="165" spans="1:13" ht="45" customHeight="1" x14ac:dyDescent="0.25">
      <c r="A165" s="35" t="s">
        <v>167</v>
      </c>
      <c r="B165" s="29"/>
      <c r="C165" s="29"/>
      <c r="D165" s="29"/>
      <c r="E165" s="31"/>
      <c r="F165" s="31"/>
      <c r="G165" s="31"/>
      <c r="H165" s="31"/>
      <c r="I165" s="31"/>
      <c r="J165" s="31"/>
      <c r="K165" s="31"/>
      <c r="L165" s="31"/>
      <c r="M165" s="31"/>
    </row>
    <row r="166" spans="1:13" ht="45" customHeight="1" x14ac:dyDescent="0.25">
      <c r="A166" s="35" t="s">
        <v>272</v>
      </c>
      <c r="B166" s="29" t="s">
        <v>187</v>
      </c>
      <c r="C166" s="29" t="s">
        <v>163</v>
      </c>
      <c r="D166" s="29" t="s">
        <v>164</v>
      </c>
      <c r="E166" s="32">
        <f t="shared" ref="E166:M166" si="50">SUM(E168)</f>
        <v>0</v>
      </c>
      <c r="F166" s="32">
        <f t="shared" si="50"/>
        <v>0</v>
      </c>
      <c r="G166" s="32">
        <f t="shared" si="50"/>
        <v>0</v>
      </c>
      <c r="H166" s="32">
        <f t="shared" si="50"/>
        <v>0</v>
      </c>
      <c r="I166" s="32">
        <f t="shared" si="50"/>
        <v>0</v>
      </c>
      <c r="J166" s="32">
        <f t="shared" si="50"/>
        <v>0</v>
      </c>
      <c r="K166" s="32">
        <f t="shared" si="50"/>
        <v>0</v>
      </c>
      <c r="L166" s="32">
        <f t="shared" si="50"/>
        <v>0</v>
      </c>
      <c r="M166" s="32">
        <f t="shared" si="50"/>
        <v>0</v>
      </c>
    </row>
    <row r="167" spans="1:13" ht="45" customHeight="1" x14ac:dyDescent="0.25">
      <c r="A167" s="35" t="s">
        <v>167</v>
      </c>
      <c r="B167" s="29"/>
      <c r="C167" s="29"/>
      <c r="D167" s="29"/>
      <c r="E167" s="37"/>
      <c r="F167" s="37"/>
      <c r="G167" s="37"/>
      <c r="H167" s="37"/>
      <c r="I167" s="37"/>
      <c r="J167" s="37"/>
      <c r="K167" s="37"/>
      <c r="L167" s="37"/>
      <c r="M167" s="37"/>
    </row>
    <row r="168" spans="1:13" ht="45" customHeight="1" x14ac:dyDescent="0.25">
      <c r="A168" s="35" t="s">
        <v>272</v>
      </c>
      <c r="B168" s="29" t="s">
        <v>187</v>
      </c>
      <c r="C168" s="29" t="s">
        <v>163</v>
      </c>
      <c r="D168" s="29" t="s">
        <v>163</v>
      </c>
      <c r="E168" s="32">
        <f>SUM(F168,G168)</f>
        <v>0</v>
      </c>
      <c r="F168" s="32">
        <v>0</v>
      </c>
      <c r="G168" s="32">
        <v>0</v>
      </c>
      <c r="H168" s="32">
        <f>SUM(I168,J168)</f>
        <v>0</v>
      </c>
      <c r="I168" s="32">
        <v>0</v>
      </c>
      <c r="J168" s="32">
        <v>0</v>
      </c>
      <c r="K168" s="32">
        <f>SUM(L168,M168)</f>
        <v>0</v>
      </c>
      <c r="L168" s="32">
        <v>0</v>
      </c>
      <c r="M168" s="32">
        <v>0</v>
      </c>
    </row>
    <row r="169" spans="1:13" ht="45" customHeight="1" x14ac:dyDescent="0.25">
      <c r="A169" s="35" t="s">
        <v>273</v>
      </c>
      <c r="B169" s="29" t="s">
        <v>187</v>
      </c>
      <c r="C169" s="29" t="s">
        <v>170</v>
      </c>
      <c r="D169" s="29" t="s">
        <v>164</v>
      </c>
      <c r="E169" s="32">
        <f t="shared" ref="E169:M169" si="51">SUM(E171)</f>
        <v>0</v>
      </c>
      <c r="F169" s="32">
        <f t="shared" si="51"/>
        <v>0</v>
      </c>
      <c r="G169" s="32">
        <f t="shared" si="51"/>
        <v>0</v>
      </c>
      <c r="H169" s="32">
        <f t="shared" si="51"/>
        <v>0</v>
      </c>
      <c r="I169" s="32">
        <f t="shared" si="51"/>
        <v>0</v>
      </c>
      <c r="J169" s="32">
        <f t="shared" si="51"/>
        <v>0</v>
      </c>
      <c r="K169" s="32">
        <f t="shared" si="51"/>
        <v>0</v>
      </c>
      <c r="L169" s="32">
        <f t="shared" si="51"/>
        <v>0</v>
      </c>
      <c r="M169" s="32">
        <f t="shared" si="51"/>
        <v>0</v>
      </c>
    </row>
    <row r="170" spans="1:13" ht="45" customHeight="1" x14ac:dyDescent="0.25">
      <c r="A170" s="35" t="s">
        <v>167</v>
      </c>
      <c r="B170" s="29"/>
      <c r="C170" s="29"/>
      <c r="D170" s="29"/>
      <c r="E170" s="37"/>
      <c r="F170" s="37"/>
      <c r="G170" s="37"/>
      <c r="H170" s="37"/>
      <c r="I170" s="37"/>
      <c r="J170" s="37"/>
      <c r="K170" s="37"/>
      <c r="L170" s="37"/>
      <c r="M170" s="37"/>
    </row>
    <row r="171" spans="1:13" ht="45" customHeight="1" x14ac:dyDescent="0.25">
      <c r="A171" s="35" t="s">
        <v>273</v>
      </c>
      <c r="B171" s="29" t="s">
        <v>187</v>
      </c>
      <c r="C171" s="29" t="s">
        <v>170</v>
      </c>
      <c r="D171" s="29" t="s">
        <v>163</v>
      </c>
      <c r="E171" s="32">
        <f>SUM(F171,G171)</f>
        <v>0</v>
      </c>
      <c r="F171" s="32">
        <v>0</v>
      </c>
      <c r="G171" s="32">
        <v>0</v>
      </c>
      <c r="H171" s="32">
        <f>SUM(I171,J171)</f>
        <v>0</v>
      </c>
      <c r="I171" s="32">
        <v>0</v>
      </c>
      <c r="J171" s="32">
        <v>0</v>
      </c>
      <c r="K171" s="32">
        <f>SUM(L171,M171)</f>
        <v>0</v>
      </c>
      <c r="L171" s="32">
        <v>0</v>
      </c>
      <c r="M171" s="32">
        <v>0</v>
      </c>
    </row>
    <row r="172" spans="1:13" ht="45" customHeight="1" x14ac:dyDescent="0.25">
      <c r="A172" s="35" t="s">
        <v>274</v>
      </c>
      <c r="B172" s="29" t="s">
        <v>187</v>
      </c>
      <c r="C172" s="29" t="s">
        <v>172</v>
      </c>
      <c r="D172" s="29" t="s">
        <v>164</v>
      </c>
      <c r="E172" s="32">
        <f t="shared" ref="E172:M172" si="52">SUM(E174)</f>
        <v>87420000</v>
      </c>
      <c r="F172" s="32">
        <f t="shared" si="52"/>
        <v>54000000</v>
      </c>
      <c r="G172" s="32">
        <f t="shared" si="52"/>
        <v>33420000</v>
      </c>
      <c r="H172" s="32">
        <f t="shared" si="52"/>
        <v>248723600</v>
      </c>
      <c r="I172" s="32">
        <f t="shared" si="52"/>
        <v>54000000</v>
      </c>
      <c r="J172" s="32">
        <f t="shared" si="52"/>
        <v>194723600</v>
      </c>
      <c r="K172" s="32">
        <f t="shared" si="52"/>
        <v>214902950</v>
      </c>
      <c r="L172" s="32">
        <f t="shared" si="52"/>
        <v>31638611</v>
      </c>
      <c r="M172" s="32">
        <f t="shared" si="52"/>
        <v>183264339</v>
      </c>
    </row>
    <row r="173" spans="1:13" ht="45" customHeight="1" x14ac:dyDescent="0.25">
      <c r="A173" s="35" t="s">
        <v>167</v>
      </c>
      <c r="B173" s="29"/>
      <c r="C173" s="29"/>
      <c r="D173" s="29"/>
      <c r="E173" s="37"/>
      <c r="F173" s="37"/>
      <c r="G173" s="37"/>
      <c r="H173" s="37"/>
      <c r="I173" s="37"/>
      <c r="J173" s="37"/>
      <c r="K173" s="37"/>
      <c r="L173" s="37"/>
      <c r="M173" s="37"/>
    </row>
    <row r="174" spans="1:13" ht="45" customHeight="1" x14ac:dyDescent="0.25">
      <c r="A174" s="35" t="s">
        <v>274</v>
      </c>
      <c r="B174" s="29" t="s">
        <v>187</v>
      </c>
      <c r="C174" s="29" t="s">
        <v>172</v>
      </c>
      <c r="D174" s="29" t="s">
        <v>163</v>
      </c>
      <c r="E174" s="32">
        <f>SUM(F174,G174)</f>
        <v>87420000</v>
      </c>
      <c r="F174" s="32">
        <v>54000000</v>
      </c>
      <c r="G174" s="32">
        <v>33420000</v>
      </c>
      <c r="H174" s="32">
        <f>SUM(I174,J174)</f>
        <v>248723600</v>
      </c>
      <c r="I174" s="32">
        <v>54000000</v>
      </c>
      <c r="J174" s="32">
        <v>194723600</v>
      </c>
      <c r="K174" s="32">
        <f>SUM(L174,M174)</f>
        <v>214902950</v>
      </c>
      <c r="L174" s="32">
        <v>31638611</v>
      </c>
      <c r="M174" s="32">
        <v>183264339</v>
      </c>
    </row>
    <row r="175" spans="1:13" ht="45" customHeight="1" x14ac:dyDescent="0.25">
      <c r="A175" s="35" t="s">
        <v>275</v>
      </c>
      <c r="B175" s="29" t="s">
        <v>187</v>
      </c>
      <c r="C175" s="29" t="s">
        <v>181</v>
      </c>
      <c r="D175" s="29" t="s">
        <v>164</v>
      </c>
      <c r="E175" s="32">
        <f t="shared" ref="E175:M175" si="53">SUM(E177)</f>
        <v>100500000</v>
      </c>
      <c r="F175" s="32">
        <f t="shared" si="53"/>
        <v>34500000</v>
      </c>
      <c r="G175" s="32">
        <f t="shared" si="53"/>
        <v>66000000</v>
      </c>
      <c r="H175" s="32">
        <f t="shared" si="53"/>
        <v>196151900</v>
      </c>
      <c r="I175" s="32">
        <f t="shared" si="53"/>
        <v>37500000</v>
      </c>
      <c r="J175" s="32">
        <f t="shared" si="53"/>
        <v>158651900</v>
      </c>
      <c r="K175" s="32">
        <f t="shared" si="53"/>
        <v>84448285</v>
      </c>
      <c r="L175" s="32">
        <f t="shared" si="53"/>
        <v>34015845</v>
      </c>
      <c r="M175" s="32">
        <f t="shared" si="53"/>
        <v>50432440</v>
      </c>
    </row>
    <row r="176" spans="1:13" ht="45" customHeight="1" x14ac:dyDescent="0.25">
      <c r="A176" s="35" t="s">
        <v>167</v>
      </c>
      <c r="B176" s="29"/>
      <c r="C176" s="29"/>
      <c r="D176" s="29"/>
      <c r="E176" s="31"/>
      <c r="F176" s="31"/>
      <c r="G176" s="31"/>
      <c r="H176" s="31"/>
      <c r="I176" s="31"/>
      <c r="J176" s="31"/>
      <c r="K176" s="31"/>
      <c r="L176" s="31"/>
      <c r="M176" s="31"/>
    </row>
    <row r="177" spans="1:13" ht="45" customHeight="1" x14ac:dyDescent="0.25">
      <c r="A177" s="35" t="s">
        <v>275</v>
      </c>
      <c r="B177" s="29" t="s">
        <v>187</v>
      </c>
      <c r="C177" s="29" t="s">
        <v>181</v>
      </c>
      <c r="D177" s="29" t="s">
        <v>163</v>
      </c>
      <c r="E177" s="32">
        <f>SUM(F177,G177)</f>
        <v>100500000</v>
      </c>
      <c r="F177" s="32">
        <v>34500000</v>
      </c>
      <c r="G177" s="32">
        <v>66000000</v>
      </c>
      <c r="H177" s="32">
        <f>SUM(I177,J177)</f>
        <v>196151900</v>
      </c>
      <c r="I177" s="32">
        <v>37500000</v>
      </c>
      <c r="J177" s="32">
        <v>158651900</v>
      </c>
      <c r="K177" s="32">
        <f>SUM(L177,M177)</f>
        <v>84448285</v>
      </c>
      <c r="L177" s="32">
        <v>34015845</v>
      </c>
      <c r="M177" s="32">
        <v>50432440</v>
      </c>
    </row>
    <row r="178" spans="1:13" ht="45" customHeight="1" x14ac:dyDescent="0.25">
      <c r="A178" s="35" t="s">
        <v>276</v>
      </c>
      <c r="B178" s="29" t="s">
        <v>187</v>
      </c>
      <c r="C178" s="29" t="s">
        <v>184</v>
      </c>
      <c r="D178" s="29" t="s">
        <v>164</v>
      </c>
      <c r="E178" s="32">
        <f t="shared" ref="E178:M178" si="54">SUM(E180)</f>
        <v>0</v>
      </c>
      <c r="F178" s="32">
        <f t="shared" si="54"/>
        <v>0</v>
      </c>
      <c r="G178" s="32">
        <f t="shared" si="54"/>
        <v>0</v>
      </c>
      <c r="H178" s="32">
        <f t="shared" si="54"/>
        <v>0</v>
      </c>
      <c r="I178" s="32">
        <f t="shared" si="54"/>
        <v>0</v>
      </c>
      <c r="J178" s="32">
        <f t="shared" si="54"/>
        <v>0</v>
      </c>
      <c r="K178" s="32">
        <f t="shared" si="54"/>
        <v>0</v>
      </c>
      <c r="L178" s="32">
        <f t="shared" si="54"/>
        <v>0</v>
      </c>
      <c r="M178" s="32">
        <f t="shared" si="54"/>
        <v>0</v>
      </c>
    </row>
    <row r="179" spans="1:13" ht="45" customHeight="1" x14ac:dyDescent="0.25">
      <c r="A179" s="35" t="s">
        <v>167</v>
      </c>
      <c r="B179" s="29"/>
      <c r="C179" s="29"/>
      <c r="D179" s="29"/>
      <c r="E179" s="31"/>
      <c r="F179" s="31"/>
      <c r="G179" s="31"/>
      <c r="H179" s="31"/>
      <c r="I179" s="31"/>
      <c r="J179" s="31"/>
      <c r="K179" s="31"/>
      <c r="L179" s="31"/>
      <c r="M179" s="31"/>
    </row>
    <row r="180" spans="1:13" ht="45" customHeight="1" x14ac:dyDescent="0.25">
      <c r="A180" s="35" t="s">
        <v>276</v>
      </c>
      <c r="B180" s="29" t="s">
        <v>187</v>
      </c>
      <c r="C180" s="29" t="s">
        <v>184</v>
      </c>
      <c r="D180" s="29" t="s">
        <v>163</v>
      </c>
      <c r="E180" s="36">
        <f>SUM(F180,G180)</f>
        <v>0</v>
      </c>
      <c r="F180" s="36">
        <v>0</v>
      </c>
      <c r="G180" s="36">
        <v>0</v>
      </c>
      <c r="H180" s="36">
        <f>SUM(I180,J180)</f>
        <v>0</v>
      </c>
      <c r="I180" s="36">
        <v>0</v>
      </c>
      <c r="J180" s="36">
        <v>0</v>
      </c>
      <c r="K180" s="36">
        <f>SUM(L180,M180)</f>
        <v>0</v>
      </c>
      <c r="L180" s="36">
        <v>0</v>
      </c>
      <c r="M180" s="36">
        <v>0</v>
      </c>
    </row>
    <row r="181" spans="1:13" ht="45" customHeight="1" x14ac:dyDescent="0.25">
      <c r="A181" s="35" t="s">
        <v>277</v>
      </c>
      <c r="B181" s="29" t="s">
        <v>187</v>
      </c>
      <c r="C181" s="29" t="s">
        <v>187</v>
      </c>
      <c r="D181" s="29" t="s">
        <v>164</v>
      </c>
      <c r="E181" s="36">
        <f t="shared" ref="E181:M181" si="55">SUM(E183)</f>
        <v>385256600</v>
      </c>
      <c r="F181" s="36">
        <f t="shared" si="55"/>
        <v>312791600</v>
      </c>
      <c r="G181" s="36">
        <f t="shared" si="55"/>
        <v>72465000</v>
      </c>
      <c r="H181" s="36">
        <f t="shared" si="55"/>
        <v>531237381</v>
      </c>
      <c r="I181" s="36">
        <f t="shared" si="55"/>
        <v>313941600</v>
      </c>
      <c r="J181" s="36">
        <f t="shared" si="55"/>
        <v>217295781</v>
      </c>
      <c r="K181" s="36">
        <f t="shared" si="55"/>
        <v>474682447</v>
      </c>
      <c r="L181" s="36">
        <f t="shared" si="55"/>
        <v>279250087</v>
      </c>
      <c r="M181" s="36">
        <f t="shared" si="55"/>
        <v>195432360</v>
      </c>
    </row>
    <row r="182" spans="1:13" ht="45" customHeight="1" x14ac:dyDescent="0.25">
      <c r="A182" s="35" t="s">
        <v>167</v>
      </c>
      <c r="B182" s="29"/>
      <c r="C182" s="29"/>
      <c r="D182" s="29"/>
      <c r="E182" s="31"/>
      <c r="F182" s="31"/>
      <c r="G182" s="31"/>
      <c r="H182" s="31"/>
      <c r="I182" s="31"/>
      <c r="J182" s="31"/>
      <c r="K182" s="31"/>
      <c r="L182" s="31"/>
      <c r="M182" s="31"/>
    </row>
    <row r="183" spans="1:13" ht="45" customHeight="1" x14ac:dyDescent="0.25">
      <c r="A183" s="35" t="s">
        <v>277</v>
      </c>
      <c r="B183" s="29" t="s">
        <v>187</v>
      </c>
      <c r="C183" s="29" t="s">
        <v>187</v>
      </c>
      <c r="D183" s="29" t="s">
        <v>163</v>
      </c>
      <c r="E183" s="36">
        <f>SUM(F183,G183)</f>
        <v>385256600</v>
      </c>
      <c r="F183" s="36">
        <v>312791600</v>
      </c>
      <c r="G183" s="36">
        <v>72465000</v>
      </c>
      <c r="H183" s="36">
        <f>SUM(I183,J183)</f>
        <v>531237381</v>
      </c>
      <c r="I183" s="36">
        <v>313941600</v>
      </c>
      <c r="J183" s="36">
        <v>217295781</v>
      </c>
      <c r="K183" s="36">
        <f>SUM(L183,M183)</f>
        <v>474682447</v>
      </c>
      <c r="L183" s="36">
        <v>279250087</v>
      </c>
      <c r="M183" s="36">
        <v>195432360</v>
      </c>
    </row>
    <row r="184" spans="1:13" ht="45" customHeight="1" x14ac:dyDescent="0.25">
      <c r="A184" s="35" t="s">
        <v>278</v>
      </c>
      <c r="B184" s="29" t="s">
        <v>190</v>
      </c>
      <c r="C184" s="29" t="s">
        <v>164</v>
      </c>
      <c r="D184" s="29" t="s">
        <v>164</v>
      </c>
      <c r="E184" s="32">
        <f t="shared" ref="E184:M184" si="56">SUM(E186,E191,E197,E203,E206,E209)</f>
        <v>14426300</v>
      </c>
      <c r="F184" s="32">
        <f t="shared" si="56"/>
        <v>0</v>
      </c>
      <c r="G184" s="32">
        <f t="shared" si="56"/>
        <v>14426300</v>
      </c>
      <c r="H184" s="32">
        <f t="shared" si="56"/>
        <v>14926300</v>
      </c>
      <c r="I184" s="32">
        <f t="shared" si="56"/>
        <v>500000</v>
      </c>
      <c r="J184" s="32">
        <f t="shared" si="56"/>
        <v>14426300</v>
      </c>
      <c r="K184" s="32">
        <f t="shared" si="56"/>
        <v>13671200</v>
      </c>
      <c r="L184" s="32">
        <f t="shared" si="56"/>
        <v>200000</v>
      </c>
      <c r="M184" s="32">
        <f t="shared" si="56"/>
        <v>13471200</v>
      </c>
    </row>
    <row r="185" spans="1:13" ht="45" customHeight="1" x14ac:dyDescent="0.25">
      <c r="A185" s="35" t="s">
        <v>167</v>
      </c>
      <c r="B185" s="29"/>
      <c r="C185" s="29"/>
      <c r="D185" s="29"/>
      <c r="E185" s="31"/>
      <c r="F185" s="31"/>
      <c r="G185" s="31"/>
      <c r="H185" s="31"/>
      <c r="I185" s="31"/>
      <c r="J185" s="31"/>
      <c r="K185" s="31"/>
      <c r="L185" s="31"/>
      <c r="M185" s="31"/>
    </row>
    <row r="186" spans="1:13" ht="45" customHeight="1" x14ac:dyDescent="0.25">
      <c r="A186" s="35" t="s">
        <v>279</v>
      </c>
      <c r="B186" s="29" t="s">
        <v>190</v>
      </c>
      <c r="C186" s="29" t="s">
        <v>163</v>
      </c>
      <c r="D186" s="29" t="s">
        <v>164</v>
      </c>
      <c r="E186" s="32">
        <f t="shared" ref="E186:M186" si="57">SUM(E188:E190)</f>
        <v>0</v>
      </c>
      <c r="F186" s="32">
        <f t="shared" si="57"/>
        <v>0</v>
      </c>
      <c r="G186" s="32">
        <f t="shared" si="57"/>
        <v>0</v>
      </c>
      <c r="H186" s="32">
        <f t="shared" si="57"/>
        <v>0</v>
      </c>
      <c r="I186" s="32">
        <f t="shared" si="57"/>
        <v>0</v>
      </c>
      <c r="J186" s="32">
        <f t="shared" si="57"/>
        <v>0</v>
      </c>
      <c r="K186" s="32">
        <f t="shared" si="57"/>
        <v>0</v>
      </c>
      <c r="L186" s="32">
        <f t="shared" si="57"/>
        <v>0</v>
      </c>
      <c r="M186" s="32">
        <f t="shared" si="57"/>
        <v>0</v>
      </c>
    </row>
    <row r="187" spans="1:13" ht="45" customHeight="1" x14ac:dyDescent="0.25">
      <c r="A187" s="35" t="s">
        <v>167</v>
      </c>
      <c r="B187" s="29"/>
      <c r="C187" s="29"/>
      <c r="D187" s="29"/>
      <c r="E187" s="37"/>
      <c r="F187" s="37"/>
      <c r="G187" s="37"/>
      <c r="H187" s="37"/>
      <c r="I187" s="37"/>
      <c r="J187" s="37"/>
      <c r="K187" s="37"/>
      <c r="L187" s="37"/>
      <c r="M187" s="37"/>
    </row>
    <row r="188" spans="1:13" ht="45" customHeight="1" x14ac:dyDescent="0.25">
      <c r="A188" s="35" t="s">
        <v>280</v>
      </c>
      <c r="B188" s="29" t="s">
        <v>190</v>
      </c>
      <c r="C188" s="29" t="s">
        <v>163</v>
      </c>
      <c r="D188" s="29" t="s">
        <v>163</v>
      </c>
      <c r="E188" s="32">
        <f>SUM(F188,G188)</f>
        <v>0</v>
      </c>
      <c r="F188" s="32">
        <v>0</v>
      </c>
      <c r="G188" s="32">
        <v>0</v>
      </c>
      <c r="H188" s="32">
        <f>SUM(I188,J188)</f>
        <v>0</v>
      </c>
      <c r="I188" s="32">
        <v>0</v>
      </c>
      <c r="J188" s="32">
        <v>0</v>
      </c>
      <c r="K188" s="32">
        <f>SUM(L188,M188)</f>
        <v>0</v>
      </c>
      <c r="L188" s="32">
        <v>0</v>
      </c>
      <c r="M188" s="32">
        <v>0</v>
      </c>
    </row>
    <row r="189" spans="1:13" ht="45" customHeight="1" x14ac:dyDescent="0.25">
      <c r="A189" s="35" t="s">
        <v>281</v>
      </c>
      <c r="B189" s="29" t="s">
        <v>190</v>
      </c>
      <c r="C189" s="29" t="s">
        <v>163</v>
      </c>
      <c r="D189" s="29" t="s">
        <v>170</v>
      </c>
      <c r="E189" s="32">
        <f>SUM(F189,G189)</f>
        <v>0</v>
      </c>
      <c r="F189" s="32">
        <v>0</v>
      </c>
      <c r="G189" s="32">
        <v>0</v>
      </c>
      <c r="H189" s="32">
        <f>SUM(I189,J189)</f>
        <v>0</v>
      </c>
      <c r="I189" s="32">
        <v>0</v>
      </c>
      <c r="J189" s="32">
        <v>0</v>
      </c>
      <c r="K189" s="32">
        <f>SUM(L189,M189)</f>
        <v>0</v>
      </c>
      <c r="L189" s="32">
        <v>0</v>
      </c>
      <c r="M189" s="32">
        <v>0</v>
      </c>
    </row>
    <row r="190" spans="1:13" ht="45" customHeight="1" x14ac:dyDescent="0.25">
      <c r="A190" s="35" t="s">
        <v>282</v>
      </c>
      <c r="B190" s="29" t="s">
        <v>190</v>
      </c>
      <c r="C190" s="29" t="s">
        <v>163</v>
      </c>
      <c r="D190" s="29" t="s">
        <v>172</v>
      </c>
      <c r="E190" s="32">
        <f>SUM(F190,G190)</f>
        <v>0</v>
      </c>
      <c r="F190" s="32">
        <v>0</v>
      </c>
      <c r="G190" s="32">
        <v>0</v>
      </c>
      <c r="H190" s="32">
        <f>SUM(I190,J190)</f>
        <v>0</v>
      </c>
      <c r="I190" s="32">
        <v>0</v>
      </c>
      <c r="J190" s="32">
        <v>0</v>
      </c>
      <c r="K190" s="32">
        <f>SUM(L190,M190)</f>
        <v>0</v>
      </c>
      <c r="L190" s="32">
        <v>0</v>
      </c>
      <c r="M190" s="32">
        <v>0</v>
      </c>
    </row>
    <row r="191" spans="1:13" ht="45" customHeight="1" x14ac:dyDescent="0.25">
      <c r="A191" s="35" t="s">
        <v>283</v>
      </c>
      <c r="B191" s="29" t="s">
        <v>190</v>
      </c>
      <c r="C191" s="29" t="s">
        <v>170</v>
      </c>
      <c r="D191" s="29" t="s">
        <v>164</v>
      </c>
      <c r="E191" s="32">
        <f t="shared" ref="E191:M191" si="58">SUM(E193:E196)</f>
        <v>0</v>
      </c>
      <c r="F191" s="32">
        <f t="shared" si="58"/>
        <v>0</v>
      </c>
      <c r="G191" s="32">
        <f t="shared" si="58"/>
        <v>0</v>
      </c>
      <c r="H191" s="32">
        <f t="shared" si="58"/>
        <v>0</v>
      </c>
      <c r="I191" s="32">
        <f t="shared" si="58"/>
        <v>0</v>
      </c>
      <c r="J191" s="32">
        <f t="shared" si="58"/>
        <v>0</v>
      </c>
      <c r="K191" s="32">
        <f t="shared" si="58"/>
        <v>0</v>
      </c>
      <c r="L191" s="32">
        <f t="shared" si="58"/>
        <v>0</v>
      </c>
      <c r="M191" s="32">
        <f t="shared" si="58"/>
        <v>0</v>
      </c>
    </row>
    <row r="192" spans="1:13" ht="45" customHeight="1" x14ac:dyDescent="0.25">
      <c r="A192" s="35" t="s">
        <v>167</v>
      </c>
      <c r="B192" s="29"/>
      <c r="C192" s="29"/>
      <c r="D192" s="29"/>
      <c r="E192" s="37"/>
      <c r="F192" s="37"/>
      <c r="G192" s="37"/>
      <c r="H192" s="37"/>
      <c r="I192" s="37"/>
      <c r="J192" s="37"/>
      <c r="K192" s="37"/>
      <c r="L192" s="37"/>
      <c r="M192" s="37"/>
    </row>
    <row r="193" spans="1:13" ht="45" customHeight="1" x14ac:dyDescent="0.25">
      <c r="A193" s="35" t="s">
        <v>284</v>
      </c>
      <c r="B193" s="29" t="s">
        <v>190</v>
      </c>
      <c r="C193" s="29" t="s">
        <v>170</v>
      </c>
      <c r="D193" s="29" t="s">
        <v>163</v>
      </c>
      <c r="E193" s="32">
        <f>SUM(F193,G193)</f>
        <v>0</v>
      </c>
      <c r="F193" s="32">
        <v>0</v>
      </c>
      <c r="G193" s="32">
        <v>0</v>
      </c>
      <c r="H193" s="32">
        <f>SUM(I193,J193)</f>
        <v>0</v>
      </c>
      <c r="I193" s="32">
        <v>0</v>
      </c>
      <c r="J193" s="32">
        <v>0</v>
      </c>
      <c r="K193" s="32">
        <f>SUM(L193,M193)</f>
        <v>0</v>
      </c>
      <c r="L193" s="32">
        <v>0</v>
      </c>
      <c r="M193" s="32">
        <v>0</v>
      </c>
    </row>
    <row r="194" spans="1:13" ht="45" customHeight="1" x14ac:dyDescent="0.25">
      <c r="A194" s="35" t="s">
        <v>285</v>
      </c>
      <c r="B194" s="29" t="s">
        <v>190</v>
      </c>
      <c r="C194" s="29" t="s">
        <v>170</v>
      </c>
      <c r="D194" s="29" t="s">
        <v>170</v>
      </c>
      <c r="E194" s="32">
        <f>SUM(F194,G194)</f>
        <v>0</v>
      </c>
      <c r="F194" s="32">
        <v>0</v>
      </c>
      <c r="G194" s="32">
        <v>0</v>
      </c>
      <c r="H194" s="32">
        <f>SUM(I194,J194)</f>
        <v>0</v>
      </c>
      <c r="I194" s="32">
        <v>0</v>
      </c>
      <c r="J194" s="32">
        <v>0</v>
      </c>
      <c r="K194" s="32">
        <f>SUM(L194,M194)</f>
        <v>0</v>
      </c>
      <c r="L194" s="32">
        <v>0</v>
      </c>
      <c r="M194" s="32">
        <v>0</v>
      </c>
    </row>
    <row r="195" spans="1:13" ht="45" customHeight="1" x14ac:dyDescent="0.25">
      <c r="A195" s="35" t="s">
        <v>286</v>
      </c>
      <c r="B195" s="29" t="s">
        <v>190</v>
      </c>
      <c r="C195" s="29" t="s">
        <v>170</v>
      </c>
      <c r="D195" s="29" t="s">
        <v>172</v>
      </c>
      <c r="E195" s="32">
        <f>SUM(F195,G195)</f>
        <v>0</v>
      </c>
      <c r="F195" s="32">
        <v>0</v>
      </c>
      <c r="G195" s="32">
        <v>0</v>
      </c>
      <c r="H195" s="32">
        <f>SUM(I195,J195)</f>
        <v>0</v>
      </c>
      <c r="I195" s="32">
        <v>0</v>
      </c>
      <c r="J195" s="32">
        <v>0</v>
      </c>
      <c r="K195" s="32">
        <f>SUM(L195,M195)</f>
        <v>0</v>
      </c>
      <c r="L195" s="32">
        <v>0</v>
      </c>
      <c r="M195" s="32">
        <v>0</v>
      </c>
    </row>
    <row r="196" spans="1:13" ht="45" customHeight="1" x14ac:dyDescent="0.25">
      <c r="A196" s="35" t="s">
        <v>287</v>
      </c>
      <c r="B196" s="29" t="s">
        <v>190</v>
      </c>
      <c r="C196" s="29" t="s">
        <v>170</v>
      </c>
      <c r="D196" s="29" t="s">
        <v>181</v>
      </c>
      <c r="E196" s="32">
        <f>SUM(F196,G196)</f>
        <v>0</v>
      </c>
      <c r="F196" s="32">
        <v>0</v>
      </c>
      <c r="G196" s="32">
        <v>0</v>
      </c>
      <c r="H196" s="32">
        <f>SUM(I196,J196)</f>
        <v>0</v>
      </c>
      <c r="I196" s="32">
        <v>0</v>
      </c>
      <c r="J196" s="32">
        <v>0</v>
      </c>
      <c r="K196" s="32">
        <f>SUM(L196,M196)</f>
        <v>0</v>
      </c>
      <c r="L196" s="32">
        <v>0</v>
      </c>
      <c r="M196" s="32">
        <v>0</v>
      </c>
    </row>
    <row r="197" spans="1:13" ht="45" customHeight="1" x14ac:dyDescent="0.25">
      <c r="A197" s="35" t="s">
        <v>288</v>
      </c>
      <c r="B197" s="29" t="s">
        <v>190</v>
      </c>
      <c r="C197" s="29" t="s">
        <v>172</v>
      </c>
      <c r="D197" s="29" t="s">
        <v>164</v>
      </c>
      <c r="E197" s="32">
        <f t="shared" ref="E197:M197" si="59">SUM(E199:E202)</f>
        <v>0</v>
      </c>
      <c r="F197" s="32">
        <f t="shared" si="59"/>
        <v>0</v>
      </c>
      <c r="G197" s="32">
        <f t="shared" si="59"/>
        <v>0</v>
      </c>
      <c r="H197" s="32">
        <f t="shared" si="59"/>
        <v>0</v>
      </c>
      <c r="I197" s="32">
        <f t="shared" si="59"/>
        <v>0</v>
      </c>
      <c r="J197" s="32">
        <f t="shared" si="59"/>
        <v>0</v>
      </c>
      <c r="K197" s="32">
        <f t="shared" si="59"/>
        <v>0</v>
      </c>
      <c r="L197" s="32">
        <f t="shared" si="59"/>
        <v>0</v>
      </c>
      <c r="M197" s="32">
        <f t="shared" si="59"/>
        <v>0</v>
      </c>
    </row>
    <row r="198" spans="1:13" ht="45" customHeight="1" x14ac:dyDescent="0.25">
      <c r="A198" s="35" t="s">
        <v>167</v>
      </c>
      <c r="B198" s="29"/>
      <c r="C198" s="29"/>
      <c r="D198" s="29"/>
      <c r="E198" s="31"/>
      <c r="F198" s="31"/>
      <c r="G198" s="31"/>
      <c r="H198" s="31"/>
      <c r="I198" s="31"/>
      <c r="J198" s="31"/>
      <c r="K198" s="31"/>
      <c r="L198" s="31"/>
      <c r="M198" s="31"/>
    </row>
    <row r="199" spans="1:13" ht="45" customHeight="1" x14ac:dyDescent="0.25">
      <c r="A199" s="35" t="s">
        <v>289</v>
      </c>
      <c r="B199" s="29" t="s">
        <v>190</v>
      </c>
      <c r="C199" s="29" t="s">
        <v>172</v>
      </c>
      <c r="D199" s="29" t="s">
        <v>163</v>
      </c>
      <c r="E199" s="32">
        <f>SUM(F199,G199)</f>
        <v>0</v>
      </c>
      <c r="F199" s="32">
        <v>0</v>
      </c>
      <c r="G199" s="32">
        <v>0</v>
      </c>
      <c r="H199" s="32">
        <f>SUM(I199,J199)</f>
        <v>0</v>
      </c>
      <c r="I199" s="32">
        <v>0</v>
      </c>
      <c r="J199" s="32">
        <v>0</v>
      </c>
      <c r="K199" s="32">
        <f>SUM(L199,M199)</f>
        <v>0</v>
      </c>
      <c r="L199" s="32">
        <v>0</v>
      </c>
      <c r="M199" s="32">
        <v>0</v>
      </c>
    </row>
    <row r="200" spans="1:13" ht="45" customHeight="1" x14ac:dyDescent="0.25">
      <c r="A200" s="35" t="s">
        <v>290</v>
      </c>
      <c r="B200" s="29" t="s">
        <v>190</v>
      </c>
      <c r="C200" s="29" t="s">
        <v>172</v>
      </c>
      <c r="D200" s="29" t="s">
        <v>170</v>
      </c>
      <c r="E200" s="32">
        <f>SUM(F200,G200)</f>
        <v>0</v>
      </c>
      <c r="F200" s="32">
        <v>0</v>
      </c>
      <c r="G200" s="32">
        <v>0</v>
      </c>
      <c r="H200" s="32">
        <f>SUM(I200,J200)</f>
        <v>0</v>
      </c>
      <c r="I200" s="32">
        <v>0</v>
      </c>
      <c r="J200" s="32">
        <v>0</v>
      </c>
      <c r="K200" s="32">
        <f>SUM(L200,M200)</f>
        <v>0</v>
      </c>
      <c r="L200" s="32">
        <v>0</v>
      </c>
      <c r="M200" s="32">
        <v>0</v>
      </c>
    </row>
    <row r="201" spans="1:13" ht="45" customHeight="1" x14ac:dyDescent="0.25">
      <c r="A201" s="35" t="s">
        <v>291</v>
      </c>
      <c r="B201" s="29" t="s">
        <v>190</v>
      </c>
      <c r="C201" s="29" t="s">
        <v>172</v>
      </c>
      <c r="D201" s="29" t="s">
        <v>172</v>
      </c>
      <c r="E201" s="32">
        <f>SUM(F201,G201)</f>
        <v>0</v>
      </c>
      <c r="F201" s="32">
        <v>0</v>
      </c>
      <c r="G201" s="32">
        <v>0</v>
      </c>
      <c r="H201" s="32">
        <f>SUM(I201,J201)</f>
        <v>0</v>
      </c>
      <c r="I201" s="32">
        <v>0</v>
      </c>
      <c r="J201" s="32">
        <v>0</v>
      </c>
      <c r="K201" s="32">
        <f>SUM(L201,M201)</f>
        <v>0</v>
      </c>
      <c r="L201" s="32">
        <v>0</v>
      </c>
      <c r="M201" s="32">
        <v>0</v>
      </c>
    </row>
    <row r="202" spans="1:13" ht="45" customHeight="1" x14ac:dyDescent="0.25">
      <c r="A202" s="35" t="s">
        <v>292</v>
      </c>
      <c r="B202" s="29" t="s">
        <v>190</v>
      </c>
      <c r="C202" s="29" t="s">
        <v>172</v>
      </c>
      <c r="D202" s="29" t="s">
        <v>181</v>
      </c>
      <c r="E202" s="32">
        <f>SUM(F202,G202)</f>
        <v>0</v>
      </c>
      <c r="F202" s="32">
        <v>0</v>
      </c>
      <c r="G202" s="32">
        <v>0</v>
      </c>
      <c r="H202" s="32">
        <f>SUM(I202,J202)</f>
        <v>0</v>
      </c>
      <c r="I202" s="32">
        <v>0</v>
      </c>
      <c r="J202" s="32">
        <v>0</v>
      </c>
      <c r="K202" s="32">
        <f>SUM(L202,M202)</f>
        <v>0</v>
      </c>
      <c r="L202" s="32">
        <v>0</v>
      </c>
      <c r="M202" s="32">
        <v>0</v>
      </c>
    </row>
    <row r="203" spans="1:13" ht="45" customHeight="1" x14ac:dyDescent="0.25">
      <c r="A203" s="35" t="s">
        <v>293</v>
      </c>
      <c r="B203" s="29" t="s">
        <v>190</v>
      </c>
      <c r="C203" s="29" t="s">
        <v>181</v>
      </c>
      <c r="D203" s="29" t="s">
        <v>164</v>
      </c>
      <c r="E203" s="32">
        <f t="shared" ref="E203:M203" si="60">SUM(E205)</f>
        <v>14426300</v>
      </c>
      <c r="F203" s="32">
        <f t="shared" si="60"/>
        <v>0</v>
      </c>
      <c r="G203" s="32">
        <f t="shared" si="60"/>
        <v>14426300</v>
      </c>
      <c r="H203" s="32">
        <f t="shared" si="60"/>
        <v>14426300</v>
      </c>
      <c r="I203" s="32">
        <f t="shared" si="60"/>
        <v>0</v>
      </c>
      <c r="J203" s="32">
        <f t="shared" si="60"/>
        <v>14426300</v>
      </c>
      <c r="K203" s="32">
        <f t="shared" si="60"/>
        <v>13471200</v>
      </c>
      <c r="L203" s="32">
        <f t="shared" si="60"/>
        <v>0</v>
      </c>
      <c r="M203" s="32">
        <f t="shared" si="60"/>
        <v>13471200</v>
      </c>
    </row>
    <row r="204" spans="1:13" ht="45" customHeight="1" x14ac:dyDescent="0.25">
      <c r="A204" s="35" t="s">
        <v>167</v>
      </c>
      <c r="B204" s="29"/>
      <c r="C204" s="29"/>
      <c r="D204" s="29"/>
      <c r="E204" s="37"/>
      <c r="F204" s="37"/>
      <c r="G204" s="37"/>
      <c r="H204" s="37"/>
      <c r="I204" s="37"/>
      <c r="J204" s="37"/>
      <c r="K204" s="37"/>
      <c r="L204" s="37"/>
      <c r="M204" s="37"/>
    </row>
    <row r="205" spans="1:13" ht="45" customHeight="1" x14ac:dyDescent="0.25">
      <c r="A205" s="35" t="s">
        <v>293</v>
      </c>
      <c r="B205" s="29" t="s">
        <v>190</v>
      </c>
      <c r="C205" s="29" t="s">
        <v>181</v>
      </c>
      <c r="D205" s="29" t="s">
        <v>163</v>
      </c>
      <c r="E205" s="32">
        <f>SUM(F205,G205)</f>
        <v>14426300</v>
      </c>
      <c r="F205" s="32">
        <v>0</v>
      </c>
      <c r="G205" s="32">
        <v>14426300</v>
      </c>
      <c r="H205" s="32">
        <f>SUM(I205,J205)</f>
        <v>14426300</v>
      </c>
      <c r="I205" s="32">
        <v>0</v>
      </c>
      <c r="J205" s="32">
        <v>14426300</v>
      </c>
      <c r="K205" s="32">
        <f>SUM(L205,M205)</f>
        <v>13471200</v>
      </c>
      <c r="L205" s="32">
        <v>0</v>
      </c>
      <c r="M205" s="32">
        <v>13471200</v>
      </c>
    </row>
    <row r="206" spans="1:13" ht="45" customHeight="1" x14ac:dyDescent="0.25">
      <c r="A206" s="35" t="s">
        <v>294</v>
      </c>
      <c r="B206" s="29" t="s">
        <v>190</v>
      </c>
      <c r="C206" s="29" t="s">
        <v>184</v>
      </c>
      <c r="D206" s="29" t="s">
        <v>164</v>
      </c>
      <c r="E206" s="32">
        <f t="shared" ref="E206:M206" si="61">SUM(E208)</f>
        <v>0</v>
      </c>
      <c r="F206" s="32">
        <f t="shared" si="61"/>
        <v>0</v>
      </c>
      <c r="G206" s="32">
        <f t="shared" si="61"/>
        <v>0</v>
      </c>
      <c r="H206" s="32">
        <f t="shared" si="61"/>
        <v>0</v>
      </c>
      <c r="I206" s="32">
        <f t="shared" si="61"/>
        <v>0</v>
      </c>
      <c r="J206" s="32">
        <f t="shared" si="61"/>
        <v>0</v>
      </c>
      <c r="K206" s="32">
        <f t="shared" si="61"/>
        <v>0</v>
      </c>
      <c r="L206" s="32">
        <f t="shared" si="61"/>
        <v>0</v>
      </c>
      <c r="M206" s="32">
        <f t="shared" si="61"/>
        <v>0</v>
      </c>
    </row>
    <row r="207" spans="1:13" ht="45" customHeight="1" x14ac:dyDescent="0.25">
      <c r="A207" s="35" t="s">
        <v>167</v>
      </c>
      <c r="B207" s="29"/>
      <c r="C207" s="29"/>
      <c r="D207" s="29"/>
      <c r="E207" s="37"/>
      <c r="F207" s="37"/>
      <c r="G207" s="37"/>
      <c r="H207" s="37"/>
      <c r="I207" s="37"/>
      <c r="J207" s="37"/>
      <c r="K207" s="37"/>
      <c r="L207" s="37"/>
      <c r="M207" s="37"/>
    </row>
    <row r="208" spans="1:13" ht="45" customHeight="1" x14ac:dyDescent="0.25">
      <c r="A208" s="35" t="s">
        <v>294</v>
      </c>
      <c r="B208" s="29" t="s">
        <v>190</v>
      </c>
      <c r="C208" s="29" t="s">
        <v>184</v>
      </c>
      <c r="D208" s="29" t="s">
        <v>163</v>
      </c>
      <c r="E208" s="32">
        <f>SUM(F208,G208)</f>
        <v>0</v>
      </c>
      <c r="F208" s="32">
        <v>0</v>
      </c>
      <c r="G208" s="32">
        <v>0</v>
      </c>
      <c r="H208" s="32">
        <f>SUM(I208,J208)</f>
        <v>0</v>
      </c>
      <c r="I208" s="32">
        <v>0</v>
      </c>
      <c r="J208" s="32">
        <v>0</v>
      </c>
      <c r="K208" s="32">
        <f>SUM(L208,M208)</f>
        <v>0</v>
      </c>
      <c r="L208" s="32">
        <v>0</v>
      </c>
      <c r="M208" s="32">
        <v>0</v>
      </c>
    </row>
    <row r="209" spans="1:13" ht="45" customHeight="1" x14ac:dyDescent="0.25">
      <c r="A209" s="35" t="s">
        <v>295</v>
      </c>
      <c r="B209" s="29" t="s">
        <v>190</v>
      </c>
      <c r="C209" s="29" t="s">
        <v>187</v>
      </c>
      <c r="D209" s="29" t="s">
        <v>164</v>
      </c>
      <c r="E209" s="32">
        <f t="shared" ref="E209:M209" si="62">SUM(E211:E212)</f>
        <v>0</v>
      </c>
      <c r="F209" s="32">
        <f t="shared" si="62"/>
        <v>0</v>
      </c>
      <c r="G209" s="32">
        <f t="shared" si="62"/>
        <v>0</v>
      </c>
      <c r="H209" s="32">
        <f t="shared" si="62"/>
        <v>500000</v>
      </c>
      <c r="I209" s="32">
        <f t="shared" si="62"/>
        <v>500000</v>
      </c>
      <c r="J209" s="32">
        <f t="shared" si="62"/>
        <v>0</v>
      </c>
      <c r="K209" s="32">
        <f t="shared" si="62"/>
        <v>200000</v>
      </c>
      <c r="L209" s="32">
        <f t="shared" si="62"/>
        <v>200000</v>
      </c>
      <c r="M209" s="32">
        <f t="shared" si="62"/>
        <v>0</v>
      </c>
    </row>
    <row r="210" spans="1:13" ht="45" customHeight="1" x14ac:dyDescent="0.25">
      <c r="A210" s="35" t="s">
        <v>167</v>
      </c>
      <c r="B210" s="29"/>
      <c r="C210" s="29"/>
      <c r="D210" s="29"/>
      <c r="E210" s="37"/>
      <c r="F210" s="37"/>
      <c r="G210" s="37"/>
      <c r="H210" s="37"/>
      <c r="I210" s="37"/>
      <c r="J210" s="37"/>
      <c r="K210" s="37"/>
      <c r="L210" s="37"/>
      <c r="M210" s="37"/>
    </row>
    <row r="211" spans="1:13" ht="45" customHeight="1" x14ac:dyDescent="0.25">
      <c r="A211" s="35" t="s">
        <v>296</v>
      </c>
      <c r="B211" s="29" t="s">
        <v>190</v>
      </c>
      <c r="C211" s="29" t="s">
        <v>187</v>
      </c>
      <c r="D211" s="29" t="s">
        <v>163</v>
      </c>
      <c r="E211" s="32">
        <f>SUM(F211,G211)</f>
        <v>0</v>
      </c>
      <c r="F211" s="32">
        <v>0</v>
      </c>
      <c r="G211" s="32">
        <v>0</v>
      </c>
      <c r="H211" s="32">
        <f>SUM(I211,J211)</f>
        <v>0</v>
      </c>
      <c r="I211" s="32">
        <v>0</v>
      </c>
      <c r="J211" s="32">
        <v>0</v>
      </c>
      <c r="K211" s="32">
        <f>SUM(L211,M211)</f>
        <v>0</v>
      </c>
      <c r="L211" s="32">
        <v>0</v>
      </c>
      <c r="M211" s="32">
        <v>0</v>
      </c>
    </row>
    <row r="212" spans="1:13" ht="45" customHeight="1" x14ac:dyDescent="0.25">
      <c r="A212" s="35" t="s">
        <v>295</v>
      </c>
      <c r="B212" s="29" t="s">
        <v>190</v>
      </c>
      <c r="C212" s="29" t="s">
        <v>187</v>
      </c>
      <c r="D212" s="29" t="s">
        <v>170</v>
      </c>
      <c r="E212" s="32">
        <f>SUM(F212,G212)</f>
        <v>0</v>
      </c>
      <c r="F212" s="32">
        <v>0</v>
      </c>
      <c r="G212" s="32">
        <v>0</v>
      </c>
      <c r="H212" s="32">
        <f>SUM(I212,J212)</f>
        <v>500000</v>
      </c>
      <c r="I212" s="32">
        <v>500000</v>
      </c>
      <c r="J212" s="32">
        <v>0</v>
      </c>
      <c r="K212" s="32">
        <f>SUM(L212,M212)</f>
        <v>200000</v>
      </c>
      <c r="L212" s="32">
        <v>200000</v>
      </c>
      <c r="M212" s="32">
        <v>0</v>
      </c>
    </row>
    <row r="213" spans="1:13" ht="45" customHeight="1" x14ac:dyDescent="0.25">
      <c r="A213" s="35" t="s">
        <v>297</v>
      </c>
      <c r="B213" s="29" t="s">
        <v>192</v>
      </c>
      <c r="C213" s="29" t="s">
        <v>164</v>
      </c>
      <c r="D213" s="29" t="s">
        <v>164</v>
      </c>
      <c r="E213" s="32">
        <f t="shared" ref="E213:M213" si="63">SUM(E215,E218,E227,E232,E237,E240)</f>
        <v>170700000</v>
      </c>
      <c r="F213" s="32">
        <f t="shared" si="63"/>
        <v>150700000</v>
      </c>
      <c r="G213" s="32">
        <f t="shared" si="63"/>
        <v>20000000</v>
      </c>
      <c r="H213" s="32">
        <f t="shared" si="63"/>
        <v>193030703</v>
      </c>
      <c r="I213" s="32">
        <f t="shared" si="63"/>
        <v>149700000</v>
      </c>
      <c r="J213" s="32">
        <f t="shared" si="63"/>
        <v>43330703</v>
      </c>
      <c r="K213" s="32">
        <f t="shared" si="63"/>
        <v>145286226</v>
      </c>
      <c r="L213" s="32">
        <f t="shared" si="63"/>
        <v>105273264</v>
      </c>
      <c r="M213" s="32">
        <f t="shared" si="63"/>
        <v>40012962</v>
      </c>
    </row>
    <row r="214" spans="1:13" ht="45" customHeight="1" x14ac:dyDescent="0.25">
      <c r="A214" s="35" t="s">
        <v>167</v>
      </c>
      <c r="B214" s="29"/>
      <c r="C214" s="29"/>
      <c r="D214" s="29"/>
      <c r="E214" s="31"/>
      <c r="F214" s="31"/>
      <c r="G214" s="31"/>
      <c r="H214" s="31"/>
      <c r="I214" s="31"/>
      <c r="J214" s="31"/>
      <c r="K214" s="31"/>
      <c r="L214" s="31"/>
      <c r="M214" s="31"/>
    </row>
    <row r="215" spans="1:13" ht="45" customHeight="1" x14ac:dyDescent="0.25">
      <c r="A215" s="35" t="s">
        <v>298</v>
      </c>
      <c r="B215" s="29" t="s">
        <v>192</v>
      </c>
      <c r="C215" s="29" t="s">
        <v>163</v>
      </c>
      <c r="D215" s="29" t="s">
        <v>164</v>
      </c>
      <c r="E215" s="32">
        <f t="shared" ref="E215:M215" si="64">SUM(E217)</f>
        <v>8000000</v>
      </c>
      <c r="F215" s="32">
        <f t="shared" si="64"/>
        <v>8000000</v>
      </c>
      <c r="G215" s="32">
        <f t="shared" si="64"/>
        <v>0</v>
      </c>
      <c r="H215" s="32">
        <f t="shared" si="64"/>
        <v>9000000</v>
      </c>
      <c r="I215" s="32">
        <f t="shared" si="64"/>
        <v>9000000</v>
      </c>
      <c r="J215" s="32">
        <f t="shared" si="64"/>
        <v>0</v>
      </c>
      <c r="K215" s="32">
        <f t="shared" si="64"/>
        <v>2045500</v>
      </c>
      <c r="L215" s="32">
        <f t="shared" si="64"/>
        <v>2045500</v>
      </c>
      <c r="M215" s="32">
        <f t="shared" si="64"/>
        <v>0</v>
      </c>
    </row>
    <row r="216" spans="1:13" ht="45" customHeight="1" x14ac:dyDescent="0.25">
      <c r="A216" s="35" t="s">
        <v>167</v>
      </c>
      <c r="B216" s="29"/>
      <c r="C216" s="29"/>
      <c r="D216" s="29"/>
      <c r="E216" s="37"/>
      <c r="F216" s="37"/>
      <c r="G216" s="37"/>
      <c r="H216" s="37"/>
      <c r="I216" s="37"/>
      <c r="J216" s="37"/>
      <c r="K216" s="37"/>
      <c r="L216" s="37"/>
      <c r="M216" s="37"/>
    </row>
    <row r="217" spans="1:13" ht="45" customHeight="1" x14ac:dyDescent="0.25">
      <c r="A217" s="35" t="s">
        <v>298</v>
      </c>
      <c r="B217" s="29" t="s">
        <v>192</v>
      </c>
      <c r="C217" s="29" t="s">
        <v>163</v>
      </c>
      <c r="D217" s="29" t="s">
        <v>163</v>
      </c>
      <c r="E217" s="32">
        <f>SUM(F217,G217)</f>
        <v>8000000</v>
      </c>
      <c r="F217" s="32">
        <v>8000000</v>
      </c>
      <c r="G217" s="32">
        <v>0</v>
      </c>
      <c r="H217" s="32">
        <f>SUM(I217,J217)</f>
        <v>9000000</v>
      </c>
      <c r="I217" s="32">
        <v>9000000</v>
      </c>
      <c r="J217" s="32">
        <v>0</v>
      </c>
      <c r="K217" s="32">
        <f>SUM(L217,M217)</f>
        <v>2045500</v>
      </c>
      <c r="L217" s="32">
        <v>2045500</v>
      </c>
      <c r="M217" s="32">
        <v>0</v>
      </c>
    </row>
    <row r="218" spans="1:13" ht="45" customHeight="1" x14ac:dyDescent="0.25">
      <c r="A218" s="35" t="s">
        <v>299</v>
      </c>
      <c r="B218" s="29" t="s">
        <v>192</v>
      </c>
      <c r="C218" s="29" t="s">
        <v>170</v>
      </c>
      <c r="D218" s="29" t="s">
        <v>164</v>
      </c>
      <c r="E218" s="32">
        <f t="shared" ref="E218:M218" si="65">SUM(E220:E226)</f>
        <v>108200000</v>
      </c>
      <c r="F218" s="32">
        <f t="shared" si="65"/>
        <v>108200000</v>
      </c>
      <c r="G218" s="32">
        <f t="shared" si="65"/>
        <v>0</v>
      </c>
      <c r="H218" s="32">
        <f t="shared" si="65"/>
        <v>111530703</v>
      </c>
      <c r="I218" s="32">
        <f t="shared" si="65"/>
        <v>109200000</v>
      </c>
      <c r="J218" s="32">
        <f t="shared" si="65"/>
        <v>2330703</v>
      </c>
      <c r="K218" s="32">
        <f t="shared" si="65"/>
        <v>93711000</v>
      </c>
      <c r="L218" s="32">
        <f t="shared" si="65"/>
        <v>92115000</v>
      </c>
      <c r="M218" s="32">
        <f t="shared" si="65"/>
        <v>1596000</v>
      </c>
    </row>
    <row r="219" spans="1:13" ht="45" customHeight="1" x14ac:dyDescent="0.25">
      <c r="A219" s="35" t="s">
        <v>167</v>
      </c>
      <c r="B219" s="29"/>
      <c r="C219" s="29"/>
      <c r="D219" s="29"/>
      <c r="E219" s="37"/>
      <c r="F219" s="37"/>
      <c r="G219" s="37"/>
      <c r="H219" s="37"/>
      <c r="I219" s="37"/>
      <c r="J219" s="37"/>
      <c r="K219" s="37"/>
      <c r="L219" s="37"/>
      <c r="M219" s="37"/>
    </row>
    <row r="220" spans="1:13" ht="45" customHeight="1" x14ac:dyDescent="0.25">
      <c r="A220" s="35" t="s">
        <v>300</v>
      </c>
      <c r="B220" s="29" t="s">
        <v>192</v>
      </c>
      <c r="C220" s="29" t="s">
        <v>170</v>
      </c>
      <c r="D220" s="29" t="s">
        <v>163</v>
      </c>
      <c r="E220" s="32">
        <f t="shared" ref="E220:E226" si="66">SUM(F220,G220)</f>
        <v>0</v>
      </c>
      <c r="F220" s="32">
        <v>0</v>
      </c>
      <c r="G220" s="32">
        <v>0</v>
      </c>
      <c r="H220" s="32">
        <f t="shared" ref="H220:H226" si="67">SUM(I220,J220)</f>
        <v>0</v>
      </c>
      <c r="I220" s="32">
        <v>0</v>
      </c>
      <c r="J220" s="32">
        <v>0</v>
      </c>
      <c r="K220" s="32">
        <f t="shared" ref="K220:K226" si="68">SUM(L220,M220)</f>
        <v>0</v>
      </c>
      <c r="L220" s="32">
        <v>0</v>
      </c>
      <c r="M220" s="32">
        <v>0</v>
      </c>
    </row>
    <row r="221" spans="1:13" ht="45" customHeight="1" x14ac:dyDescent="0.25">
      <c r="A221" s="35" t="s">
        <v>301</v>
      </c>
      <c r="B221" s="29" t="s">
        <v>192</v>
      </c>
      <c r="C221" s="29" t="s">
        <v>170</v>
      </c>
      <c r="D221" s="29" t="s">
        <v>170</v>
      </c>
      <c r="E221" s="32">
        <f t="shared" si="66"/>
        <v>0</v>
      </c>
      <c r="F221" s="32">
        <v>0</v>
      </c>
      <c r="G221" s="32">
        <v>0</v>
      </c>
      <c r="H221" s="32">
        <f t="shared" si="67"/>
        <v>0</v>
      </c>
      <c r="I221" s="32">
        <v>0</v>
      </c>
      <c r="J221" s="32">
        <v>0</v>
      </c>
      <c r="K221" s="32">
        <f t="shared" si="68"/>
        <v>0</v>
      </c>
      <c r="L221" s="32">
        <v>0</v>
      </c>
      <c r="M221" s="32">
        <v>0</v>
      </c>
    </row>
    <row r="222" spans="1:13" ht="45" customHeight="1" x14ac:dyDescent="0.25">
      <c r="A222" s="35" t="s">
        <v>302</v>
      </c>
      <c r="B222" s="29" t="s">
        <v>192</v>
      </c>
      <c r="C222" s="29" t="s">
        <v>170</v>
      </c>
      <c r="D222" s="29" t="s">
        <v>172</v>
      </c>
      <c r="E222" s="32">
        <f t="shared" si="66"/>
        <v>108200000</v>
      </c>
      <c r="F222" s="32">
        <v>108200000</v>
      </c>
      <c r="G222" s="32">
        <v>0</v>
      </c>
      <c r="H222" s="32">
        <f t="shared" si="67"/>
        <v>111530703</v>
      </c>
      <c r="I222" s="32">
        <v>109200000</v>
      </c>
      <c r="J222" s="32">
        <v>2330703</v>
      </c>
      <c r="K222" s="32">
        <f t="shared" si="68"/>
        <v>93711000</v>
      </c>
      <c r="L222" s="32">
        <v>92115000</v>
      </c>
      <c r="M222" s="32">
        <v>1596000</v>
      </c>
    </row>
    <row r="223" spans="1:13" ht="45" customHeight="1" x14ac:dyDescent="0.25">
      <c r="A223" s="35" t="s">
        <v>303</v>
      </c>
      <c r="B223" s="29" t="s">
        <v>192</v>
      </c>
      <c r="C223" s="29" t="s">
        <v>170</v>
      </c>
      <c r="D223" s="29" t="s">
        <v>181</v>
      </c>
      <c r="E223" s="32">
        <f t="shared" si="66"/>
        <v>0</v>
      </c>
      <c r="F223" s="32">
        <v>0</v>
      </c>
      <c r="G223" s="32">
        <v>0</v>
      </c>
      <c r="H223" s="32">
        <f t="shared" si="67"/>
        <v>0</v>
      </c>
      <c r="I223" s="32">
        <v>0</v>
      </c>
      <c r="J223" s="32">
        <v>0</v>
      </c>
      <c r="K223" s="32">
        <f t="shared" si="68"/>
        <v>0</v>
      </c>
      <c r="L223" s="32">
        <v>0</v>
      </c>
      <c r="M223" s="32">
        <v>0</v>
      </c>
    </row>
    <row r="224" spans="1:13" ht="45" customHeight="1" x14ac:dyDescent="0.25">
      <c r="A224" s="35" t="s">
        <v>304</v>
      </c>
      <c r="B224" s="29" t="s">
        <v>192</v>
      </c>
      <c r="C224" s="29" t="s">
        <v>170</v>
      </c>
      <c r="D224" s="29" t="s">
        <v>184</v>
      </c>
      <c r="E224" s="32">
        <f t="shared" si="66"/>
        <v>0</v>
      </c>
      <c r="F224" s="32">
        <v>0</v>
      </c>
      <c r="G224" s="32">
        <v>0</v>
      </c>
      <c r="H224" s="32">
        <f t="shared" si="67"/>
        <v>0</v>
      </c>
      <c r="I224" s="32">
        <v>0</v>
      </c>
      <c r="J224" s="32">
        <v>0</v>
      </c>
      <c r="K224" s="32">
        <f t="shared" si="68"/>
        <v>0</v>
      </c>
      <c r="L224" s="32">
        <v>0</v>
      </c>
      <c r="M224" s="32">
        <v>0</v>
      </c>
    </row>
    <row r="225" spans="1:13" ht="45" customHeight="1" x14ac:dyDescent="0.25">
      <c r="A225" s="35" t="s">
        <v>305</v>
      </c>
      <c r="B225" s="29" t="s">
        <v>192</v>
      </c>
      <c r="C225" s="29" t="s">
        <v>170</v>
      </c>
      <c r="D225" s="29" t="s">
        <v>187</v>
      </c>
      <c r="E225" s="32">
        <f t="shared" si="66"/>
        <v>0</v>
      </c>
      <c r="F225" s="32">
        <v>0</v>
      </c>
      <c r="G225" s="32">
        <v>0</v>
      </c>
      <c r="H225" s="32">
        <f t="shared" si="67"/>
        <v>0</v>
      </c>
      <c r="I225" s="32">
        <v>0</v>
      </c>
      <c r="J225" s="32">
        <v>0</v>
      </c>
      <c r="K225" s="32">
        <f t="shared" si="68"/>
        <v>0</v>
      </c>
      <c r="L225" s="32">
        <v>0</v>
      </c>
      <c r="M225" s="32">
        <v>0</v>
      </c>
    </row>
    <row r="226" spans="1:13" ht="45" customHeight="1" x14ac:dyDescent="0.25">
      <c r="A226" s="35" t="s">
        <v>306</v>
      </c>
      <c r="B226" s="29" t="s">
        <v>192</v>
      </c>
      <c r="C226" s="29" t="s">
        <v>170</v>
      </c>
      <c r="D226" s="29" t="s">
        <v>190</v>
      </c>
      <c r="E226" s="32">
        <f t="shared" si="66"/>
        <v>0</v>
      </c>
      <c r="F226" s="32">
        <v>0</v>
      </c>
      <c r="G226" s="32">
        <v>0</v>
      </c>
      <c r="H226" s="32">
        <f t="shared" si="67"/>
        <v>0</v>
      </c>
      <c r="I226" s="32">
        <v>0</v>
      </c>
      <c r="J226" s="32">
        <v>0</v>
      </c>
      <c r="K226" s="32">
        <f t="shared" si="68"/>
        <v>0</v>
      </c>
      <c r="L226" s="32">
        <v>0</v>
      </c>
      <c r="M226" s="32">
        <v>0</v>
      </c>
    </row>
    <row r="227" spans="1:13" ht="45" customHeight="1" x14ac:dyDescent="0.25">
      <c r="A227" s="35" t="s">
        <v>307</v>
      </c>
      <c r="B227" s="29" t="s">
        <v>192</v>
      </c>
      <c r="C227" s="29" t="s">
        <v>172</v>
      </c>
      <c r="D227" s="29" t="s">
        <v>164</v>
      </c>
      <c r="E227" s="32">
        <f t="shared" ref="E227:M227" si="69">SUM(E229:E231)</f>
        <v>3000000</v>
      </c>
      <c r="F227" s="32">
        <f t="shared" si="69"/>
        <v>3000000</v>
      </c>
      <c r="G227" s="32">
        <f t="shared" si="69"/>
        <v>0</v>
      </c>
      <c r="H227" s="32">
        <f t="shared" si="69"/>
        <v>3000000</v>
      </c>
      <c r="I227" s="32">
        <f t="shared" si="69"/>
        <v>3000000</v>
      </c>
      <c r="J227" s="32">
        <f t="shared" si="69"/>
        <v>0</v>
      </c>
      <c r="K227" s="32">
        <f t="shared" si="69"/>
        <v>494898</v>
      </c>
      <c r="L227" s="32">
        <f t="shared" si="69"/>
        <v>494898</v>
      </c>
      <c r="M227" s="32">
        <f t="shared" si="69"/>
        <v>0</v>
      </c>
    </row>
    <row r="228" spans="1:13" ht="45" customHeight="1" x14ac:dyDescent="0.25">
      <c r="A228" s="35" t="s">
        <v>167</v>
      </c>
      <c r="B228" s="29"/>
      <c r="C228" s="29"/>
      <c r="D228" s="29"/>
      <c r="E228" s="37"/>
      <c r="F228" s="37"/>
      <c r="G228" s="37"/>
      <c r="H228" s="37"/>
      <c r="I228" s="37"/>
      <c r="J228" s="37"/>
      <c r="K228" s="37"/>
      <c r="L228" s="37"/>
      <c r="M228" s="37"/>
    </row>
    <row r="229" spans="1:13" ht="45" customHeight="1" x14ac:dyDescent="0.25">
      <c r="A229" s="35" t="s">
        <v>308</v>
      </c>
      <c r="B229" s="29" t="s">
        <v>192</v>
      </c>
      <c r="C229" s="29" t="s">
        <v>172</v>
      </c>
      <c r="D229" s="29" t="s">
        <v>163</v>
      </c>
      <c r="E229" s="32">
        <f>SUM(F229,G229)</f>
        <v>1500000</v>
      </c>
      <c r="F229" s="32">
        <v>1500000</v>
      </c>
      <c r="G229" s="32">
        <v>0</v>
      </c>
      <c r="H229" s="32">
        <f>SUM(I229,J229)</f>
        <v>1500000</v>
      </c>
      <c r="I229" s="32">
        <v>1500000</v>
      </c>
      <c r="J229" s="32">
        <v>0</v>
      </c>
      <c r="K229" s="32">
        <f>SUM(L229,M229)</f>
        <v>0</v>
      </c>
      <c r="L229" s="32">
        <v>0</v>
      </c>
      <c r="M229" s="32">
        <v>0</v>
      </c>
    </row>
    <row r="230" spans="1:13" ht="45" customHeight="1" x14ac:dyDescent="0.25">
      <c r="A230" s="35" t="s">
        <v>309</v>
      </c>
      <c r="B230" s="29" t="s">
        <v>192</v>
      </c>
      <c r="C230" s="29" t="s">
        <v>172</v>
      </c>
      <c r="D230" s="29" t="s">
        <v>170</v>
      </c>
      <c r="E230" s="32">
        <f>SUM(F230,G230)</f>
        <v>1500000</v>
      </c>
      <c r="F230" s="32">
        <v>1500000</v>
      </c>
      <c r="G230" s="32">
        <v>0</v>
      </c>
      <c r="H230" s="32">
        <f>SUM(I230,J230)</f>
        <v>1500000</v>
      </c>
      <c r="I230" s="32">
        <v>1500000</v>
      </c>
      <c r="J230" s="32">
        <v>0</v>
      </c>
      <c r="K230" s="32">
        <f>SUM(L230,M230)</f>
        <v>494898</v>
      </c>
      <c r="L230" s="32">
        <v>494898</v>
      </c>
      <c r="M230" s="32">
        <v>0</v>
      </c>
    </row>
    <row r="231" spans="1:13" ht="45" customHeight="1" x14ac:dyDescent="0.25">
      <c r="A231" s="35" t="s">
        <v>310</v>
      </c>
      <c r="B231" s="29" t="s">
        <v>192</v>
      </c>
      <c r="C231" s="29" t="s">
        <v>172</v>
      </c>
      <c r="D231" s="29" t="s">
        <v>172</v>
      </c>
      <c r="E231" s="32">
        <f>SUM(F231,G231)</f>
        <v>0</v>
      </c>
      <c r="F231" s="32">
        <v>0</v>
      </c>
      <c r="G231" s="32">
        <v>0</v>
      </c>
      <c r="H231" s="32">
        <f>SUM(I231,J231)</f>
        <v>0</v>
      </c>
      <c r="I231" s="32">
        <v>0</v>
      </c>
      <c r="J231" s="32">
        <v>0</v>
      </c>
      <c r="K231" s="32">
        <f>SUM(L231,M231)</f>
        <v>0</v>
      </c>
      <c r="L231" s="32">
        <v>0</v>
      </c>
      <c r="M231" s="32">
        <v>0</v>
      </c>
    </row>
    <row r="232" spans="1:13" ht="45" customHeight="1" x14ac:dyDescent="0.25">
      <c r="A232" s="35" t="s">
        <v>311</v>
      </c>
      <c r="B232" s="29" t="s">
        <v>192</v>
      </c>
      <c r="C232" s="29" t="s">
        <v>181</v>
      </c>
      <c r="D232" s="29" t="s">
        <v>164</v>
      </c>
      <c r="E232" s="32">
        <f t="shared" ref="E232:M232" si="70">SUM(E234:E236)</f>
        <v>0</v>
      </c>
      <c r="F232" s="32">
        <f t="shared" si="70"/>
        <v>0</v>
      </c>
      <c r="G232" s="32">
        <f t="shared" si="70"/>
        <v>0</v>
      </c>
      <c r="H232" s="32">
        <f t="shared" si="70"/>
        <v>0</v>
      </c>
      <c r="I232" s="32">
        <f t="shared" si="70"/>
        <v>0</v>
      </c>
      <c r="J232" s="32">
        <f t="shared" si="70"/>
        <v>0</v>
      </c>
      <c r="K232" s="32">
        <f t="shared" si="70"/>
        <v>0</v>
      </c>
      <c r="L232" s="32">
        <f t="shared" si="70"/>
        <v>0</v>
      </c>
      <c r="M232" s="32">
        <f t="shared" si="70"/>
        <v>0</v>
      </c>
    </row>
    <row r="233" spans="1:13" ht="45" customHeight="1" x14ac:dyDescent="0.25">
      <c r="A233" s="35" t="s">
        <v>167</v>
      </c>
      <c r="B233" s="29"/>
      <c r="C233" s="29"/>
      <c r="D233" s="29"/>
      <c r="E233" s="37"/>
      <c r="F233" s="37"/>
      <c r="G233" s="37"/>
      <c r="H233" s="37"/>
      <c r="I233" s="37"/>
      <c r="J233" s="37"/>
      <c r="K233" s="37"/>
      <c r="L233" s="37"/>
      <c r="M233" s="37"/>
    </row>
    <row r="234" spans="1:13" ht="45" customHeight="1" x14ac:dyDescent="0.25">
      <c r="A234" s="35" t="s">
        <v>312</v>
      </c>
      <c r="B234" s="29" t="s">
        <v>192</v>
      </c>
      <c r="C234" s="29" t="s">
        <v>181</v>
      </c>
      <c r="D234" s="29" t="s">
        <v>163</v>
      </c>
      <c r="E234" s="32">
        <f>SUM(F234,G234)</f>
        <v>0</v>
      </c>
      <c r="F234" s="32">
        <v>0</v>
      </c>
      <c r="G234" s="32">
        <v>0</v>
      </c>
      <c r="H234" s="32">
        <f>SUM(I234,J234)</f>
        <v>0</v>
      </c>
      <c r="I234" s="32">
        <v>0</v>
      </c>
      <c r="J234" s="32">
        <v>0</v>
      </c>
      <c r="K234" s="32">
        <f>SUM(L234,M234)</f>
        <v>0</v>
      </c>
      <c r="L234" s="32">
        <v>0</v>
      </c>
      <c r="M234" s="32">
        <v>0</v>
      </c>
    </row>
    <row r="235" spans="1:13" ht="45" customHeight="1" x14ac:dyDescent="0.25">
      <c r="A235" s="35" t="s">
        <v>313</v>
      </c>
      <c r="B235" s="29" t="s">
        <v>192</v>
      </c>
      <c r="C235" s="29" t="s">
        <v>181</v>
      </c>
      <c r="D235" s="29" t="s">
        <v>170</v>
      </c>
      <c r="E235" s="32">
        <f>SUM(F235,G235)</f>
        <v>0</v>
      </c>
      <c r="F235" s="32">
        <v>0</v>
      </c>
      <c r="G235" s="32">
        <v>0</v>
      </c>
      <c r="H235" s="32">
        <f>SUM(I235,J235)</f>
        <v>0</v>
      </c>
      <c r="I235" s="32">
        <v>0</v>
      </c>
      <c r="J235" s="32">
        <v>0</v>
      </c>
      <c r="K235" s="32">
        <f>SUM(L235,M235)</f>
        <v>0</v>
      </c>
      <c r="L235" s="32">
        <v>0</v>
      </c>
      <c r="M235" s="32">
        <v>0</v>
      </c>
    </row>
    <row r="236" spans="1:13" ht="45" customHeight="1" x14ac:dyDescent="0.25">
      <c r="A236" s="35" t="s">
        <v>311</v>
      </c>
      <c r="B236" s="29" t="s">
        <v>192</v>
      </c>
      <c r="C236" s="29" t="s">
        <v>181</v>
      </c>
      <c r="D236" s="29" t="s">
        <v>172</v>
      </c>
      <c r="E236" s="32">
        <f>SUM(F236,G236)</f>
        <v>0</v>
      </c>
      <c r="F236" s="32">
        <v>0</v>
      </c>
      <c r="G236" s="32">
        <v>0</v>
      </c>
      <c r="H236" s="32">
        <f>SUM(I236,J236)</f>
        <v>0</v>
      </c>
      <c r="I236" s="32">
        <v>0</v>
      </c>
      <c r="J236" s="32">
        <v>0</v>
      </c>
      <c r="K236" s="32">
        <f>SUM(L236,M236)</f>
        <v>0</v>
      </c>
      <c r="L236" s="32">
        <v>0</v>
      </c>
      <c r="M236" s="32">
        <v>0</v>
      </c>
    </row>
    <row r="237" spans="1:13" ht="45" customHeight="1" x14ac:dyDescent="0.25">
      <c r="A237" s="35" t="s">
        <v>314</v>
      </c>
      <c r="B237" s="29" t="s">
        <v>192</v>
      </c>
      <c r="C237" s="29" t="s">
        <v>184</v>
      </c>
      <c r="D237" s="29" t="s">
        <v>164</v>
      </c>
      <c r="E237" s="32">
        <f t="shared" ref="E237:M237" si="71">SUM(E239)</f>
        <v>51500000</v>
      </c>
      <c r="F237" s="32">
        <f t="shared" si="71"/>
        <v>31500000</v>
      </c>
      <c r="G237" s="32">
        <f t="shared" si="71"/>
        <v>20000000</v>
      </c>
      <c r="H237" s="32">
        <f t="shared" si="71"/>
        <v>69500000</v>
      </c>
      <c r="I237" s="32">
        <f t="shared" si="71"/>
        <v>28500000</v>
      </c>
      <c r="J237" s="32">
        <f t="shared" si="71"/>
        <v>41000000</v>
      </c>
      <c r="K237" s="32">
        <f t="shared" si="71"/>
        <v>49034828</v>
      </c>
      <c r="L237" s="32">
        <f t="shared" si="71"/>
        <v>10617866</v>
      </c>
      <c r="M237" s="32">
        <f t="shared" si="71"/>
        <v>38416962</v>
      </c>
    </row>
    <row r="238" spans="1:13" ht="45" customHeight="1" x14ac:dyDescent="0.25">
      <c r="A238" s="35" t="s">
        <v>167</v>
      </c>
      <c r="B238" s="29"/>
      <c r="C238" s="29"/>
      <c r="D238" s="29"/>
      <c r="E238" s="37"/>
      <c r="F238" s="37"/>
      <c r="G238" s="37"/>
      <c r="H238" s="37"/>
      <c r="I238" s="37"/>
      <c r="J238" s="37"/>
      <c r="K238" s="37"/>
      <c r="L238" s="37"/>
      <c r="M238" s="37"/>
    </row>
    <row r="239" spans="1:13" ht="45" customHeight="1" x14ac:dyDescent="0.25">
      <c r="A239" s="35" t="s">
        <v>314</v>
      </c>
      <c r="B239" s="29" t="s">
        <v>192</v>
      </c>
      <c r="C239" s="29" t="s">
        <v>184</v>
      </c>
      <c r="D239" s="29" t="s">
        <v>163</v>
      </c>
      <c r="E239" s="32">
        <f>SUM(F239,G239)</f>
        <v>51500000</v>
      </c>
      <c r="F239" s="32">
        <v>31500000</v>
      </c>
      <c r="G239" s="32">
        <v>20000000</v>
      </c>
      <c r="H239" s="32">
        <f>SUM(I239,J239)</f>
        <v>69500000</v>
      </c>
      <c r="I239" s="32">
        <v>28500000</v>
      </c>
      <c r="J239" s="32">
        <v>41000000</v>
      </c>
      <c r="K239" s="32">
        <f>SUM(L239,M239)</f>
        <v>49034828</v>
      </c>
      <c r="L239" s="32">
        <v>10617866</v>
      </c>
      <c r="M239" s="32">
        <v>38416962</v>
      </c>
    </row>
    <row r="240" spans="1:13" ht="45" customHeight="1" x14ac:dyDescent="0.25">
      <c r="A240" s="35" t="s">
        <v>315</v>
      </c>
      <c r="B240" s="29" t="s">
        <v>192</v>
      </c>
      <c r="C240" s="29" t="s">
        <v>187</v>
      </c>
      <c r="D240" s="29" t="s">
        <v>164</v>
      </c>
      <c r="E240" s="32">
        <f t="shared" ref="E240:M240" si="72">SUM(E242)</f>
        <v>0</v>
      </c>
      <c r="F240" s="32">
        <f t="shared" si="72"/>
        <v>0</v>
      </c>
      <c r="G240" s="32">
        <f t="shared" si="72"/>
        <v>0</v>
      </c>
      <c r="H240" s="32">
        <f t="shared" si="72"/>
        <v>0</v>
      </c>
      <c r="I240" s="32">
        <f t="shared" si="72"/>
        <v>0</v>
      </c>
      <c r="J240" s="32">
        <f t="shared" si="72"/>
        <v>0</v>
      </c>
      <c r="K240" s="32">
        <f t="shared" si="72"/>
        <v>0</v>
      </c>
      <c r="L240" s="32">
        <f t="shared" si="72"/>
        <v>0</v>
      </c>
      <c r="M240" s="32">
        <f t="shared" si="72"/>
        <v>0</v>
      </c>
    </row>
    <row r="241" spans="1:13" ht="45" customHeight="1" x14ac:dyDescent="0.25">
      <c r="A241" s="35" t="s">
        <v>167</v>
      </c>
      <c r="B241" s="29"/>
      <c r="C241" s="29"/>
      <c r="D241" s="29"/>
      <c r="E241" s="37"/>
      <c r="F241" s="37"/>
      <c r="G241" s="37"/>
      <c r="H241" s="37"/>
      <c r="I241" s="37"/>
      <c r="J241" s="37"/>
      <c r="K241" s="37"/>
      <c r="L241" s="37"/>
      <c r="M241" s="37"/>
    </row>
    <row r="242" spans="1:13" ht="45" customHeight="1" x14ac:dyDescent="0.25">
      <c r="A242" s="35" t="s">
        <v>315</v>
      </c>
      <c r="B242" s="29" t="s">
        <v>192</v>
      </c>
      <c r="C242" s="29" t="s">
        <v>187</v>
      </c>
      <c r="D242" s="29" t="s">
        <v>163</v>
      </c>
      <c r="E242" s="32">
        <f>SUM(F242,G242)</f>
        <v>0</v>
      </c>
      <c r="F242" s="32">
        <v>0</v>
      </c>
      <c r="G242" s="32">
        <v>0</v>
      </c>
      <c r="H242" s="32">
        <f>SUM(I242,J242)</f>
        <v>0</v>
      </c>
      <c r="I242" s="32">
        <v>0</v>
      </c>
      <c r="J242" s="32">
        <v>0</v>
      </c>
      <c r="K242" s="32">
        <f>SUM(L242,M242)</f>
        <v>0</v>
      </c>
      <c r="L242" s="32">
        <v>0</v>
      </c>
      <c r="M242" s="32">
        <v>0</v>
      </c>
    </row>
    <row r="243" spans="1:13" ht="45" customHeight="1" x14ac:dyDescent="0.25">
      <c r="A243" s="35" t="s">
        <v>316</v>
      </c>
      <c r="B243" s="29" t="s">
        <v>262</v>
      </c>
      <c r="C243" s="29" t="s">
        <v>164</v>
      </c>
      <c r="D243" s="29" t="s">
        <v>164</v>
      </c>
      <c r="E243" s="32">
        <f t="shared" ref="E243:M243" si="73">SUM(E245,E249,E253,E257,E261,E265,E268,E271)</f>
        <v>791315000</v>
      </c>
      <c r="F243" s="32">
        <f t="shared" si="73"/>
        <v>709315000</v>
      </c>
      <c r="G243" s="32">
        <f t="shared" si="73"/>
        <v>82000000</v>
      </c>
      <c r="H243" s="32">
        <f t="shared" si="73"/>
        <v>1083931400</v>
      </c>
      <c r="I243" s="32">
        <f t="shared" si="73"/>
        <v>697298500</v>
      </c>
      <c r="J243" s="32">
        <f t="shared" si="73"/>
        <v>386632900</v>
      </c>
      <c r="K243" s="32">
        <f t="shared" si="73"/>
        <v>974170785</v>
      </c>
      <c r="L243" s="32">
        <f t="shared" si="73"/>
        <v>637876683</v>
      </c>
      <c r="M243" s="32">
        <f t="shared" si="73"/>
        <v>336294102</v>
      </c>
    </row>
    <row r="244" spans="1:13" ht="45" customHeight="1" x14ac:dyDescent="0.25">
      <c r="A244" s="35" t="s">
        <v>167</v>
      </c>
      <c r="B244" s="29"/>
      <c r="C244" s="29"/>
      <c r="D244" s="29"/>
      <c r="E244" s="37"/>
      <c r="F244" s="37"/>
      <c r="G244" s="37"/>
      <c r="H244" s="37"/>
      <c r="I244" s="37"/>
      <c r="J244" s="37"/>
      <c r="K244" s="37"/>
      <c r="L244" s="37"/>
      <c r="M244" s="37"/>
    </row>
    <row r="245" spans="1:13" ht="45" customHeight="1" x14ac:dyDescent="0.25">
      <c r="A245" s="35" t="s">
        <v>317</v>
      </c>
      <c r="B245" s="29" t="s">
        <v>262</v>
      </c>
      <c r="C245" s="29" t="s">
        <v>163</v>
      </c>
      <c r="D245" s="29" t="s">
        <v>164</v>
      </c>
      <c r="E245" s="32">
        <f t="shared" ref="E245:M245" si="74">SUM(E247:E248)</f>
        <v>551713000</v>
      </c>
      <c r="F245" s="32">
        <f t="shared" si="74"/>
        <v>519713000</v>
      </c>
      <c r="G245" s="32">
        <f t="shared" si="74"/>
        <v>32000000</v>
      </c>
      <c r="H245" s="32">
        <f t="shared" si="74"/>
        <v>821170900</v>
      </c>
      <c r="I245" s="32">
        <f t="shared" si="74"/>
        <v>532381900</v>
      </c>
      <c r="J245" s="32">
        <f t="shared" si="74"/>
        <v>288789000</v>
      </c>
      <c r="K245" s="32">
        <f t="shared" si="74"/>
        <v>739060726</v>
      </c>
      <c r="L245" s="32">
        <f t="shared" si="74"/>
        <v>488518107</v>
      </c>
      <c r="M245" s="32">
        <f t="shared" si="74"/>
        <v>250542619</v>
      </c>
    </row>
    <row r="246" spans="1:13" ht="45" customHeight="1" x14ac:dyDescent="0.25">
      <c r="A246" s="35" t="s">
        <v>167</v>
      </c>
      <c r="B246" s="29"/>
      <c r="C246" s="29"/>
      <c r="D246" s="29"/>
      <c r="E246" s="31"/>
      <c r="F246" s="31"/>
      <c r="G246" s="31"/>
      <c r="H246" s="31"/>
      <c r="I246" s="31"/>
      <c r="J246" s="31"/>
      <c r="K246" s="31"/>
      <c r="L246" s="31"/>
      <c r="M246" s="31"/>
    </row>
    <row r="247" spans="1:13" ht="45" customHeight="1" x14ac:dyDescent="0.25">
      <c r="A247" s="35" t="s">
        <v>318</v>
      </c>
      <c r="B247" s="29" t="s">
        <v>262</v>
      </c>
      <c r="C247" s="29" t="s">
        <v>163</v>
      </c>
      <c r="D247" s="29" t="s">
        <v>163</v>
      </c>
      <c r="E247" s="32">
        <f>SUM(F247,G247)</f>
        <v>551713000</v>
      </c>
      <c r="F247" s="32">
        <v>519713000</v>
      </c>
      <c r="G247" s="32">
        <v>32000000</v>
      </c>
      <c r="H247" s="32">
        <f>SUM(I247,J247)</f>
        <v>821170900</v>
      </c>
      <c r="I247" s="32">
        <v>532381900</v>
      </c>
      <c r="J247" s="32">
        <v>288789000</v>
      </c>
      <c r="K247" s="32">
        <f>SUM(L247,M247)</f>
        <v>739060726</v>
      </c>
      <c r="L247" s="32">
        <v>488518107</v>
      </c>
      <c r="M247" s="32">
        <v>250542619</v>
      </c>
    </row>
    <row r="248" spans="1:13" ht="45" customHeight="1" x14ac:dyDescent="0.25">
      <c r="A248" s="35" t="s">
        <v>319</v>
      </c>
      <c r="B248" s="29" t="s">
        <v>262</v>
      </c>
      <c r="C248" s="29" t="s">
        <v>163</v>
      </c>
      <c r="D248" s="29" t="s">
        <v>170</v>
      </c>
      <c r="E248" s="32">
        <f>SUM(F248,G248)</f>
        <v>0</v>
      </c>
      <c r="F248" s="32">
        <v>0</v>
      </c>
      <c r="G248" s="32">
        <v>0</v>
      </c>
      <c r="H248" s="32">
        <f>SUM(I248,J248)</f>
        <v>0</v>
      </c>
      <c r="I248" s="32">
        <v>0</v>
      </c>
      <c r="J248" s="32">
        <v>0</v>
      </c>
      <c r="K248" s="32">
        <f>SUM(L248,M248)</f>
        <v>0</v>
      </c>
      <c r="L248" s="32">
        <v>0</v>
      </c>
      <c r="M248" s="32">
        <v>0</v>
      </c>
    </row>
    <row r="249" spans="1:13" ht="45" customHeight="1" x14ac:dyDescent="0.25">
      <c r="A249" s="35" t="s">
        <v>320</v>
      </c>
      <c r="B249" s="29" t="s">
        <v>262</v>
      </c>
      <c r="C249" s="29" t="s">
        <v>170</v>
      </c>
      <c r="D249" s="29" t="s">
        <v>164</v>
      </c>
      <c r="E249" s="32">
        <f t="shared" ref="E249:M249" si="75">SUM(E251:E252)</f>
        <v>52000000</v>
      </c>
      <c r="F249" s="32">
        <f t="shared" si="75"/>
        <v>52000000</v>
      </c>
      <c r="G249" s="32">
        <f t="shared" si="75"/>
        <v>0</v>
      </c>
      <c r="H249" s="32">
        <f t="shared" si="75"/>
        <v>14500000</v>
      </c>
      <c r="I249" s="32">
        <f t="shared" si="75"/>
        <v>14500000</v>
      </c>
      <c r="J249" s="32">
        <f t="shared" si="75"/>
        <v>0</v>
      </c>
      <c r="K249" s="32">
        <f t="shared" si="75"/>
        <v>1132576</v>
      </c>
      <c r="L249" s="32">
        <f t="shared" si="75"/>
        <v>1132576</v>
      </c>
      <c r="M249" s="32">
        <f t="shared" si="75"/>
        <v>0</v>
      </c>
    </row>
    <row r="250" spans="1:13" ht="45" customHeight="1" x14ac:dyDescent="0.25">
      <c r="A250" s="35" t="s">
        <v>167</v>
      </c>
      <c r="B250" s="29"/>
      <c r="C250" s="29"/>
      <c r="D250" s="29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ht="45" customHeight="1" x14ac:dyDescent="0.25">
      <c r="A251" s="35" t="s">
        <v>321</v>
      </c>
      <c r="B251" s="29" t="s">
        <v>262</v>
      </c>
      <c r="C251" s="29" t="s">
        <v>170</v>
      </c>
      <c r="D251" s="29" t="s">
        <v>163</v>
      </c>
      <c r="E251" s="32">
        <f>SUM(F251,G251)</f>
        <v>0</v>
      </c>
      <c r="F251" s="32">
        <v>0</v>
      </c>
      <c r="G251" s="32">
        <v>0</v>
      </c>
      <c r="H251" s="32">
        <f>SUM(I251,J251)</f>
        <v>0</v>
      </c>
      <c r="I251" s="32">
        <v>0</v>
      </c>
      <c r="J251" s="32">
        <v>0</v>
      </c>
      <c r="K251" s="32">
        <f>SUM(L251,M251)</f>
        <v>0</v>
      </c>
      <c r="L251" s="32">
        <v>0</v>
      </c>
      <c r="M251" s="32">
        <v>0</v>
      </c>
    </row>
    <row r="252" spans="1:13" ht="45" customHeight="1" x14ac:dyDescent="0.25">
      <c r="A252" s="35" t="s">
        <v>322</v>
      </c>
      <c r="B252" s="29" t="s">
        <v>262</v>
      </c>
      <c r="C252" s="29" t="s">
        <v>170</v>
      </c>
      <c r="D252" s="29" t="s">
        <v>170</v>
      </c>
      <c r="E252" s="32">
        <f>SUM(F252,G252)</f>
        <v>52000000</v>
      </c>
      <c r="F252" s="32">
        <v>52000000</v>
      </c>
      <c r="G252" s="32">
        <v>0</v>
      </c>
      <c r="H252" s="32">
        <f>SUM(I252,J252)</f>
        <v>14500000</v>
      </c>
      <c r="I252" s="32">
        <v>14500000</v>
      </c>
      <c r="J252" s="32">
        <v>0</v>
      </c>
      <c r="K252" s="32">
        <f>SUM(L252,M252)</f>
        <v>1132576</v>
      </c>
      <c r="L252" s="32">
        <v>1132576</v>
      </c>
      <c r="M252" s="32">
        <v>0</v>
      </c>
    </row>
    <row r="253" spans="1:13" ht="45" customHeight="1" x14ac:dyDescent="0.25">
      <c r="A253" s="35" t="s">
        <v>323</v>
      </c>
      <c r="B253" s="29" t="s">
        <v>262</v>
      </c>
      <c r="C253" s="29" t="s">
        <v>172</v>
      </c>
      <c r="D253" s="29" t="s">
        <v>164</v>
      </c>
      <c r="E253" s="32">
        <f t="shared" ref="E253:M253" si="76">SUM(E255:E256)</f>
        <v>500000</v>
      </c>
      <c r="F253" s="32">
        <f t="shared" si="76"/>
        <v>500000</v>
      </c>
      <c r="G253" s="32">
        <f t="shared" si="76"/>
        <v>0</v>
      </c>
      <c r="H253" s="32">
        <f t="shared" si="76"/>
        <v>500000</v>
      </c>
      <c r="I253" s="32">
        <f t="shared" si="76"/>
        <v>500000</v>
      </c>
      <c r="J253" s="32">
        <f t="shared" si="76"/>
        <v>0</v>
      </c>
      <c r="K253" s="32">
        <f t="shared" si="76"/>
        <v>280000</v>
      </c>
      <c r="L253" s="32">
        <f t="shared" si="76"/>
        <v>280000</v>
      </c>
      <c r="M253" s="32">
        <f t="shared" si="76"/>
        <v>0</v>
      </c>
    </row>
    <row r="254" spans="1:13" ht="45" customHeight="1" x14ac:dyDescent="0.25">
      <c r="A254" s="35" t="s">
        <v>167</v>
      </c>
      <c r="B254" s="29"/>
      <c r="C254" s="29"/>
      <c r="D254" s="29"/>
      <c r="E254" s="37"/>
      <c r="F254" s="37"/>
      <c r="G254" s="37"/>
      <c r="H254" s="37"/>
      <c r="I254" s="37"/>
      <c r="J254" s="37"/>
      <c r="K254" s="37"/>
      <c r="L254" s="37"/>
      <c r="M254" s="37"/>
    </row>
    <row r="255" spans="1:13" ht="45" customHeight="1" x14ac:dyDescent="0.25">
      <c r="A255" s="35" t="s">
        <v>324</v>
      </c>
      <c r="B255" s="29" t="s">
        <v>262</v>
      </c>
      <c r="C255" s="29" t="s">
        <v>172</v>
      </c>
      <c r="D255" s="29" t="s">
        <v>163</v>
      </c>
      <c r="E255" s="32">
        <f>SUM(F255,G255)</f>
        <v>0</v>
      </c>
      <c r="F255" s="32">
        <v>0</v>
      </c>
      <c r="G255" s="32">
        <v>0</v>
      </c>
      <c r="H255" s="32">
        <f>SUM(I255,J255)</f>
        <v>0</v>
      </c>
      <c r="I255" s="32">
        <v>0</v>
      </c>
      <c r="J255" s="32">
        <v>0</v>
      </c>
      <c r="K255" s="32">
        <f>SUM(L255,M255)</f>
        <v>0</v>
      </c>
      <c r="L255" s="32">
        <v>0</v>
      </c>
      <c r="M255" s="32">
        <v>0</v>
      </c>
    </row>
    <row r="256" spans="1:13" ht="45" customHeight="1" x14ac:dyDescent="0.25">
      <c r="A256" s="35" t="s">
        <v>325</v>
      </c>
      <c r="B256" s="29" t="s">
        <v>262</v>
      </c>
      <c r="C256" s="29" t="s">
        <v>172</v>
      </c>
      <c r="D256" s="29" t="s">
        <v>170</v>
      </c>
      <c r="E256" s="32">
        <f>SUM(F256,G256)</f>
        <v>500000</v>
      </c>
      <c r="F256" s="32">
        <v>500000</v>
      </c>
      <c r="G256" s="32">
        <v>0</v>
      </c>
      <c r="H256" s="32">
        <f>SUM(I256,J256)</f>
        <v>500000</v>
      </c>
      <c r="I256" s="32">
        <v>500000</v>
      </c>
      <c r="J256" s="32">
        <v>0</v>
      </c>
      <c r="K256" s="32">
        <f>SUM(L256,M256)</f>
        <v>280000</v>
      </c>
      <c r="L256" s="32">
        <v>280000</v>
      </c>
      <c r="M256" s="32">
        <v>0</v>
      </c>
    </row>
    <row r="257" spans="1:13" ht="45" customHeight="1" x14ac:dyDescent="0.25">
      <c r="A257" s="35" t="s">
        <v>326</v>
      </c>
      <c r="B257" s="29" t="s">
        <v>262</v>
      </c>
      <c r="C257" s="29" t="s">
        <v>181</v>
      </c>
      <c r="D257" s="29" t="s">
        <v>164</v>
      </c>
      <c r="E257" s="32">
        <f t="shared" ref="E257:M257" si="77">SUM(E259:E260)</f>
        <v>2000000</v>
      </c>
      <c r="F257" s="32">
        <f t="shared" si="77"/>
        <v>2000000</v>
      </c>
      <c r="G257" s="32">
        <f t="shared" si="77"/>
        <v>0</v>
      </c>
      <c r="H257" s="32">
        <f t="shared" si="77"/>
        <v>2000000</v>
      </c>
      <c r="I257" s="32">
        <f t="shared" si="77"/>
        <v>2000000</v>
      </c>
      <c r="J257" s="32">
        <f t="shared" si="77"/>
        <v>0</v>
      </c>
      <c r="K257" s="32">
        <f t="shared" si="77"/>
        <v>1770000</v>
      </c>
      <c r="L257" s="32">
        <f t="shared" si="77"/>
        <v>1770000</v>
      </c>
      <c r="M257" s="32">
        <f t="shared" si="77"/>
        <v>0</v>
      </c>
    </row>
    <row r="258" spans="1:13" ht="45" customHeight="1" x14ac:dyDescent="0.25">
      <c r="A258" s="35" t="s">
        <v>167</v>
      </c>
      <c r="B258" s="29"/>
      <c r="C258" s="29"/>
      <c r="D258" s="29"/>
      <c r="E258" s="31"/>
      <c r="F258" s="31"/>
      <c r="G258" s="31"/>
      <c r="H258" s="31"/>
      <c r="I258" s="31"/>
      <c r="J258" s="31"/>
      <c r="K258" s="31"/>
      <c r="L258" s="31"/>
      <c r="M258" s="31"/>
    </row>
    <row r="259" spans="1:13" ht="45" customHeight="1" x14ac:dyDescent="0.25">
      <c r="A259" s="35" t="s">
        <v>327</v>
      </c>
      <c r="B259" s="29" t="s">
        <v>262</v>
      </c>
      <c r="C259" s="29" t="s">
        <v>181</v>
      </c>
      <c r="D259" s="29" t="s">
        <v>163</v>
      </c>
      <c r="E259" s="32">
        <f>SUM(F259,G259)</f>
        <v>2000000</v>
      </c>
      <c r="F259" s="32">
        <v>2000000</v>
      </c>
      <c r="G259" s="32">
        <v>0</v>
      </c>
      <c r="H259" s="32">
        <f>SUM(I259,J259)</f>
        <v>2000000</v>
      </c>
      <c r="I259" s="32">
        <v>2000000</v>
      </c>
      <c r="J259" s="32">
        <v>0</v>
      </c>
      <c r="K259" s="32">
        <f>SUM(L259,M259)</f>
        <v>1770000</v>
      </c>
      <c r="L259" s="32">
        <v>1770000</v>
      </c>
      <c r="M259" s="32">
        <v>0</v>
      </c>
    </row>
    <row r="260" spans="1:13" ht="45" customHeight="1" x14ac:dyDescent="0.25">
      <c r="A260" s="35" t="s">
        <v>328</v>
      </c>
      <c r="B260" s="29" t="s">
        <v>262</v>
      </c>
      <c r="C260" s="29" t="s">
        <v>181</v>
      </c>
      <c r="D260" s="29" t="s">
        <v>170</v>
      </c>
      <c r="E260" s="32">
        <f>SUM(F260,G260)</f>
        <v>0</v>
      </c>
      <c r="F260" s="32">
        <v>0</v>
      </c>
      <c r="G260" s="32">
        <v>0</v>
      </c>
      <c r="H260" s="32">
        <f>SUM(I260,J260)</f>
        <v>0</v>
      </c>
      <c r="I260" s="32">
        <v>0</v>
      </c>
      <c r="J260" s="32">
        <v>0</v>
      </c>
      <c r="K260" s="32">
        <f>SUM(L260,M260)</f>
        <v>0</v>
      </c>
      <c r="L260" s="32">
        <v>0</v>
      </c>
      <c r="M260" s="32">
        <v>0</v>
      </c>
    </row>
    <row r="261" spans="1:13" ht="45" customHeight="1" x14ac:dyDescent="0.25">
      <c r="A261" s="35" t="s">
        <v>329</v>
      </c>
      <c r="B261" s="29" t="s">
        <v>262</v>
      </c>
      <c r="C261" s="29" t="s">
        <v>184</v>
      </c>
      <c r="D261" s="29" t="s">
        <v>164</v>
      </c>
      <c r="E261" s="32">
        <f t="shared" ref="E261:M261" si="78">SUM(E263:E264)</f>
        <v>170102000</v>
      </c>
      <c r="F261" s="32">
        <f t="shared" si="78"/>
        <v>120102000</v>
      </c>
      <c r="G261" s="32">
        <f t="shared" si="78"/>
        <v>50000000</v>
      </c>
      <c r="H261" s="32">
        <f t="shared" si="78"/>
        <v>226560500</v>
      </c>
      <c r="I261" s="32">
        <f t="shared" si="78"/>
        <v>128716600</v>
      </c>
      <c r="J261" s="32">
        <f t="shared" si="78"/>
        <v>97843900</v>
      </c>
      <c r="K261" s="32">
        <f t="shared" si="78"/>
        <v>213467483</v>
      </c>
      <c r="L261" s="32">
        <f t="shared" si="78"/>
        <v>127716000</v>
      </c>
      <c r="M261" s="32">
        <f t="shared" si="78"/>
        <v>85751483</v>
      </c>
    </row>
    <row r="262" spans="1:13" ht="45" customHeight="1" x14ac:dyDescent="0.25">
      <c r="A262" s="35" t="s">
        <v>167</v>
      </c>
      <c r="B262" s="29"/>
      <c r="C262" s="29"/>
      <c r="D262" s="29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ht="45" customHeight="1" x14ac:dyDescent="0.25">
      <c r="A263" s="35" t="s">
        <v>330</v>
      </c>
      <c r="B263" s="29" t="s">
        <v>262</v>
      </c>
      <c r="C263" s="29" t="s">
        <v>184</v>
      </c>
      <c r="D263" s="29" t="s">
        <v>163</v>
      </c>
      <c r="E263" s="32">
        <f>SUM(F263,G263)</f>
        <v>170102000</v>
      </c>
      <c r="F263" s="32">
        <v>120102000</v>
      </c>
      <c r="G263" s="32">
        <v>50000000</v>
      </c>
      <c r="H263" s="32">
        <f>SUM(I263,J263)</f>
        <v>226560500</v>
      </c>
      <c r="I263" s="32">
        <v>128716600</v>
      </c>
      <c r="J263" s="32">
        <v>97843900</v>
      </c>
      <c r="K263" s="32">
        <f>SUM(L263,M263)</f>
        <v>213467483</v>
      </c>
      <c r="L263" s="32">
        <v>127716000</v>
      </c>
      <c r="M263" s="32">
        <v>85751483</v>
      </c>
    </row>
    <row r="264" spans="1:13" ht="45" customHeight="1" x14ac:dyDescent="0.25">
      <c r="A264" s="35" t="s">
        <v>331</v>
      </c>
      <c r="B264" s="29" t="s">
        <v>262</v>
      </c>
      <c r="C264" s="29" t="s">
        <v>184</v>
      </c>
      <c r="D264" s="29" t="s">
        <v>170</v>
      </c>
      <c r="E264" s="32">
        <f>SUM(F264,G264)</f>
        <v>0</v>
      </c>
      <c r="F264" s="32">
        <v>0</v>
      </c>
      <c r="G264" s="32">
        <v>0</v>
      </c>
      <c r="H264" s="32">
        <f>SUM(I264,J264)</f>
        <v>0</v>
      </c>
      <c r="I264" s="32">
        <v>0</v>
      </c>
      <c r="J264" s="32">
        <v>0</v>
      </c>
      <c r="K264" s="32">
        <f>SUM(L264,M264)</f>
        <v>0</v>
      </c>
      <c r="L264" s="32">
        <v>0</v>
      </c>
      <c r="M264" s="32">
        <v>0</v>
      </c>
    </row>
    <row r="265" spans="1:13" ht="45" customHeight="1" x14ac:dyDescent="0.25">
      <c r="A265" s="35" t="s">
        <v>332</v>
      </c>
      <c r="B265" s="29" t="s">
        <v>262</v>
      </c>
      <c r="C265" s="29" t="s">
        <v>187</v>
      </c>
      <c r="D265" s="29" t="s">
        <v>164</v>
      </c>
      <c r="E265" s="32">
        <f t="shared" ref="E265:M265" si="79">SUM(E267)</f>
        <v>15000000</v>
      </c>
      <c r="F265" s="32">
        <f t="shared" si="79"/>
        <v>15000000</v>
      </c>
      <c r="G265" s="32">
        <f t="shared" si="79"/>
        <v>0</v>
      </c>
      <c r="H265" s="32">
        <f t="shared" si="79"/>
        <v>19200000</v>
      </c>
      <c r="I265" s="32">
        <f t="shared" si="79"/>
        <v>19200000</v>
      </c>
      <c r="J265" s="32">
        <f t="shared" si="79"/>
        <v>0</v>
      </c>
      <c r="K265" s="32">
        <f t="shared" si="79"/>
        <v>18460000</v>
      </c>
      <c r="L265" s="32">
        <f t="shared" si="79"/>
        <v>18460000</v>
      </c>
      <c r="M265" s="32">
        <f t="shared" si="79"/>
        <v>0</v>
      </c>
    </row>
    <row r="266" spans="1:13" ht="45" customHeight="1" x14ac:dyDescent="0.25">
      <c r="A266" s="35" t="s">
        <v>167</v>
      </c>
      <c r="B266" s="29"/>
      <c r="C266" s="29"/>
      <c r="D266" s="29"/>
      <c r="E266" s="37"/>
      <c r="F266" s="37"/>
      <c r="G266" s="37"/>
      <c r="H266" s="37"/>
      <c r="I266" s="37"/>
      <c r="J266" s="37"/>
      <c r="K266" s="37"/>
      <c r="L266" s="37"/>
      <c r="M266" s="37"/>
    </row>
    <row r="267" spans="1:13" ht="45" customHeight="1" x14ac:dyDescent="0.25">
      <c r="A267" s="35" t="s">
        <v>332</v>
      </c>
      <c r="B267" s="29" t="s">
        <v>262</v>
      </c>
      <c r="C267" s="29" t="s">
        <v>187</v>
      </c>
      <c r="D267" s="29" t="s">
        <v>163</v>
      </c>
      <c r="E267" s="32">
        <f>SUM(F267,G267)</f>
        <v>15000000</v>
      </c>
      <c r="F267" s="32">
        <v>15000000</v>
      </c>
      <c r="G267" s="32">
        <v>0</v>
      </c>
      <c r="H267" s="32">
        <f>SUM(I267,J267)</f>
        <v>19200000</v>
      </c>
      <c r="I267" s="32">
        <v>19200000</v>
      </c>
      <c r="J267" s="32">
        <v>0</v>
      </c>
      <c r="K267" s="32">
        <f>SUM(L267,M267)</f>
        <v>18460000</v>
      </c>
      <c r="L267" s="32">
        <v>18460000</v>
      </c>
      <c r="M267" s="32">
        <v>0</v>
      </c>
    </row>
    <row r="268" spans="1:13" ht="45" customHeight="1" x14ac:dyDescent="0.25">
      <c r="A268" s="35" t="s">
        <v>333</v>
      </c>
      <c r="B268" s="29" t="s">
        <v>262</v>
      </c>
      <c r="C268" s="29" t="s">
        <v>190</v>
      </c>
      <c r="D268" s="29" t="s">
        <v>164</v>
      </c>
      <c r="E268" s="34">
        <f t="shared" ref="E268:M268" si="80">SUM(E270)</f>
        <v>0</v>
      </c>
      <c r="F268" s="34">
        <f t="shared" si="80"/>
        <v>0</v>
      </c>
      <c r="G268" s="34">
        <f t="shared" si="80"/>
        <v>0</v>
      </c>
      <c r="H268" s="34">
        <f t="shared" si="80"/>
        <v>0</v>
      </c>
      <c r="I268" s="34">
        <f t="shared" si="80"/>
        <v>0</v>
      </c>
      <c r="J268" s="34">
        <f t="shared" si="80"/>
        <v>0</v>
      </c>
      <c r="K268" s="34">
        <f t="shared" si="80"/>
        <v>0</v>
      </c>
      <c r="L268" s="34">
        <f t="shared" si="80"/>
        <v>0</v>
      </c>
      <c r="M268" s="34">
        <f t="shared" si="80"/>
        <v>0</v>
      </c>
    </row>
    <row r="269" spans="1:13" ht="45" customHeight="1" x14ac:dyDescent="0.25">
      <c r="A269" s="35" t="s">
        <v>167</v>
      </c>
      <c r="B269" s="29"/>
      <c r="C269" s="29"/>
      <c r="D269" s="29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45" customHeight="1" x14ac:dyDescent="0.25">
      <c r="A270" s="35" t="s">
        <v>333</v>
      </c>
      <c r="B270" s="29" t="s">
        <v>262</v>
      </c>
      <c r="C270" s="29" t="s">
        <v>190</v>
      </c>
      <c r="D270" s="29" t="s">
        <v>163</v>
      </c>
      <c r="E270" s="34">
        <f>SUM(F270,G270)</f>
        <v>0</v>
      </c>
      <c r="F270" s="34">
        <v>0</v>
      </c>
      <c r="G270" s="34">
        <v>0</v>
      </c>
      <c r="H270" s="34">
        <f>SUM(I270,J270)</f>
        <v>0</v>
      </c>
      <c r="I270" s="34">
        <v>0</v>
      </c>
      <c r="J270" s="34">
        <v>0</v>
      </c>
      <c r="K270" s="34">
        <f>SUM(L270,M270)</f>
        <v>0</v>
      </c>
      <c r="L270" s="34">
        <v>0</v>
      </c>
      <c r="M270" s="34">
        <v>0</v>
      </c>
    </row>
    <row r="271" spans="1:13" ht="45" customHeight="1" x14ac:dyDescent="0.25">
      <c r="A271" s="35" t="s">
        <v>334</v>
      </c>
      <c r="B271" s="29" t="s">
        <v>262</v>
      </c>
      <c r="C271" s="29" t="s">
        <v>192</v>
      </c>
      <c r="D271" s="29" t="s">
        <v>164</v>
      </c>
      <c r="E271" s="34">
        <f t="shared" ref="E271:M271" si="81">SUM(E273)</f>
        <v>0</v>
      </c>
      <c r="F271" s="34">
        <f t="shared" si="81"/>
        <v>0</v>
      </c>
      <c r="G271" s="34">
        <f t="shared" si="81"/>
        <v>0</v>
      </c>
      <c r="H271" s="34">
        <f t="shared" si="81"/>
        <v>0</v>
      </c>
      <c r="I271" s="34">
        <f t="shared" si="81"/>
        <v>0</v>
      </c>
      <c r="J271" s="34">
        <f t="shared" si="81"/>
        <v>0</v>
      </c>
      <c r="K271" s="34">
        <f t="shared" si="81"/>
        <v>0</v>
      </c>
      <c r="L271" s="34">
        <f t="shared" si="81"/>
        <v>0</v>
      </c>
      <c r="M271" s="34">
        <f t="shared" si="81"/>
        <v>0</v>
      </c>
    </row>
    <row r="272" spans="1:13" ht="45" customHeight="1" x14ac:dyDescent="0.25">
      <c r="A272" s="35" t="s">
        <v>167</v>
      </c>
      <c r="B272" s="29"/>
      <c r="C272" s="29"/>
      <c r="D272" s="29"/>
      <c r="E272" s="33"/>
      <c r="F272" s="33"/>
      <c r="G272" s="33"/>
      <c r="H272" s="33"/>
      <c r="I272" s="33"/>
      <c r="J272" s="33"/>
      <c r="K272" s="33"/>
      <c r="L272" s="33"/>
      <c r="M272" s="33"/>
    </row>
    <row r="273" spans="1:13" ht="45" customHeight="1" x14ac:dyDescent="0.25">
      <c r="A273" s="35" t="s">
        <v>334</v>
      </c>
      <c r="B273" s="29" t="s">
        <v>262</v>
      </c>
      <c r="C273" s="29" t="s">
        <v>192</v>
      </c>
      <c r="D273" s="29" t="s">
        <v>163</v>
      </c>
      <c r="E273" s="34">
        <f>SUM(F273,G273)</f>
        <v>0</v>
      </c>
      <c r="F273" s="34">
        <v>0</v>
      </c>
      <c r="G273" s="34">
        <v>0</v>
      </c>
      <c r="H273" s="34">
        <f>SUM(I273,J273)</f>
        <v>0</v>
      </c>
      <c r="I273" s="34">
        <v>0</v>
      </c>
      <c r="J273" s="34">
        <v>0</v>
      </c>
      <c r="K273" s="34">
        <f>SUM(L273,M273)</f>
        <v>0</v>
      </c>
      <c r="L273" s="34">
        <v>0</v>
      </c>
      <c r="M273" s="34">
        <v>0</v>
      </c>
    </row>
    <row r="274" spans="1:13" ht="45" customHeight="1" x14ac:dyDescent="0.25">
      <c r="A274" s="35" t="s">
        <v>335</v>
      </c>
      <c r="B274" s="29" t="s">
        <v>336</v>
      </c>
      <c r="C274" s="29" t="s">
        <v>164</v>
      </c>
      <c r="D274" s="29" t="s">
        <v>164</v>
      </c>
      <c r="E274" s="34">
        <f t="shared" ref="E274:K274" si="82">SUM(E276,E280,E283,E286,E289,E292,E295,E298,E302)</f>
        <v>15000000</v>
      </c>
      <c r="F274" s="34">
        <f t="shared" si="82"/>
        <v>15000000</v>
      </c>
      <c r="G274" s="34">
        <f t="shared" si="82"/>
        <v>0</v>
      </c>
      <c r="H274" s="34">
        <f t="shared" si="82"/>
        <v>16300000</v>
      </c>
      <c r="I274" s="34">
        <f t="shared" si="82"/>
        <v>16300000</v>
      </c>
      <c r="J274" s="34">
        <f t="shared" si="82"/>
        <v>0</v>
      </c>
      <c r="K274" s="34">
        <f t="shared" si="82"/>
        <v>15992250</v>
      </c>
      <c r="L274" s="34">
        <f>SUM(L276,L280,L283,L286,L289,L292,L295,L2298,L302)</f>
        <v>15992250</v>
      </c>
      <c r="M274" s="34">
        <f>SUM(M276,M280,M283,M286,M289,M292,M295,M298,M302)</f>
        <v>0</v>
      </c>
    </row>
    <row r="275" spans="1:13" ht="45" customHeight="1" x14ac:dyDescent="0.25">
      <c r="A275" s="35" t="s">
        <v>167</v>
      </c>
      <c r="B275" s="29"/>
      <c r="C275" s="29"/>
      <c r="D275" s="29"/>
      <c r="E275" s="33"/>
      <c r="F275" s="33"/>
      <c r="G275" s="33"/>
      <c r="H275" s="33"/>
      <c r="I275" s="33"/>
      <c r="J275" s="33"/>
      <c r="K275" s="33"/>
      <c r="L275" s="33"/>
      <c r="M275" s="33"/>
    </row>
    <row r="276" spans="1:13" ht="45" customHeight="1" x14ac:dyDescent="0.25">
      <c r="A276" s="35" t="s">
        <v>337</v>
      </c>
      <c r="B276" s="29" t="s">
        <v>336</v>
      </c>
      <c r="C276" s="29" t="s">
        <v>163</v>
      </c>
      <c r="D276" s="29" t="s">
        <v>164</v>
      </c>
      <c r="E276" s="34">
        <f t="shared" ref="E276:M276" si="83">SUM(E278:E279)</f>
        <v>0</v>
      </c>
      <c r="F276" s="34">
        <f t="shared" si="83"/>
        <v>0</v>
      </c>
      <c r="G276" s="34">
        <f t="shared" si="83"/>
        <v>0</v>
      </c>
      <c r="H276" s="34">
        <f t="shared" si="83"/>
        <v>0</v>
      </c>
      <c r="I276" s="34">
        <f t="shared" si="83"/>
        <v>0</v>
      </c>
      <c r="J276" s="34">
        <f t="shared" si="83"/>
        <v>0</v>
      </c>
      <c r="K276" s="34">
        <f t="shared" si="83"/>
        <v>0</v>
      </c>
      <c r="L276" s="34">
        <f t="shared" si="83"/>
        <v>0</v>
      </c>
      <c r="M276" s="34">
        <f t="shared" si="83"/>
        <v>0</v>
      </c>
    </row>
    <row r="277" spans="1:13" ht="45" customHeight="1" x14ac:dyDescent="0.25">
      <c r="A277" s="35" t="s">
        <v>167</v>
      </c>
      <c r="B277" s="29"/>
      <c r="C277" s="29"/>
      <c r="D277" s="29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ht="45" customHeight="1" x14ac:dyDescent="0.25">
      <c r="A278" s="35" t="s">
        <v>338</v>
      </c>
      <c r="B278" s="29" t="s">
        <v>336</v>
      </c>
      <c r="C278" s="29" t="s">
        <v>163</v>
      </c>
      <c r="D278" s="29" t="s">
        <v>163</v>
      </c>
      <c r="E278" s="34">
        <f>SUM(F278,G278)</f>
        <v>0</v>
      </c>
      <c r="F278" s="34">
        <v>0</v>
      </c>
      <c r="G278" s="34">
        <v>0</v>
      </c>
      <c r="H278" s="34">
        <f>SUM(I278,J278)</f>
        <v>0</v>
      </c>
      <c r="I278" s="34">
        <v>0</v>
      </c>
      <c r="J278" s="34">
        <v>0</v>
      </c>
      <c r="K278" s="34">
        <f>SUM(L278,M278)</f>
        <v>0</v>
      </c>
      <c r="L278" s="34">
        <v>0</v>
      </c>
      <c r="M278" s="34">
        <v>0</v>
      </c>
    </row>
    <row r="279" spans="1:13" ht="45" customHeight="1" x14ac:dyDescent="0.25">
      <c r="A279" s="35" t="s">
        <v>339</v>
      </c>
      <c r="B279" s="29" t="s">
        <v>336</v>
      </c>
      <c r="C279" s="29" t="s">
        <v>163</v>
      </c>
      <c r="D279" s="29" t="s">
        <v>170</v>
      </c>
      <c r="E279" s="34">
        <f>SUM(F279,G279)</f>
        <v>0</v>
      </c>
      <c r="F279" s="34">
        <v>0</v>
      </c>
      <c r="G279" s="34">
        <v>0</v>
      </c>
      <c r="H279" s="34">
        <f>SUM(I279,J279)</f>
        <v>0</v>
      </c>
      <c r="I279" s="34">
        <v>0</v>
      </c>
      <c r="J279" s="34">
        <v>0</v>
      </c>
      <c r="K279" s="34">
        <f>SUM(L279,M279)</f>
        <v>0</v>
      </c>
      <c r="L279" s="34">
        <v>0</v>
      </c>
      <c r="M279" s="34">
        <v>0</v>
      </c>
    </row>
    <row r="280" spans="1:13" ht="45" customHeight="1" x14ac:dyDescent="0.25">
      <c r="A280" s="35" t="s">
        <v>340</v>
      </c>
      <c r="B280" s="29" t="s">
        <v>336</v>
      </c>
      <c r="C280" s="29" t="s">
        <v>170</v>
      </c>
      <c r="D280" s="29" t="s">
        <v>164</v>
      </c>
      <c r="E280" s="34">
        <f t="shared" ref="E280:M280" si="84">SUM(E282)</f>
        <v>0</v>
      </c>
      <c r="F280" s="34">
        <f t="shared" si="84"/>
        <v>0</v>
      </c>
      <c r="G280" s="34">
        <f t="shared" si="84"/>
        <v>0</v>
      </c>
      <c r="H280" s="34">
        <f t="shared" si="84"/>
        <v>0</v>
      </c>
      <c r="I280" s="34">
        <f t="shared" si="84"/>
        <v>0</v>
      </c>
      <c r="J280" s="34">
        <f t="shared" si="84"/>
        <v>0</v>
      </c>
      <c r="K280" s="34">
        <f t="shared" si="84"/>
        <v>0</v>
      </c>
      <c r="L280" s="34">
        <f t="shared" si="84"/>
        <v>0</v>
      </c>
      <c r="M280" s="34">
        <f t="shared" si="84"/>
        <v>0</v>
      </c>
    </row>
    <row r="281" spans="1:13" ht="45" customHeight="1" x14ac:dyDescent="0.25">
      <c r="A281" s="35" t="s">
        <v>167</v>
      </c>
      <c r="B281" s="29"/>
      <c r="C281" s="29"/>
      <c r="D281" s="29"/>
      <c r="E281" s="33"/>
      <c r="F281" s="33"/>
      <c r="G281" s="33"/>
      <c r="H281" s="33"/>
      <c r="I281" s="33"/>
      <c r="J281" s="33"/>
      <c r="K281" s="33"/>
      <c r="L281" s="33"/>
      <c r="M281" s="33"/>
    </row>
    <row r="282" spans="1:13" ht="45" customHeight="1" x14ac:dyDescent="0.25">
      <c r="A282" s="35" t="s">
        <v>340</v>
      </c>
      <c r="B282" s="29" t="s">
        <v>336</v>
      </c>
      <c r="C282" s="29" t="s">
        <v>170</v>
      </c>
      <c r="D282" s="29" t="s">
        <v>163</v>
      </c>
      <c r="E282" s="34">
        <f>SUM(F282,G282)</f>
        <v>0</v>
      </c>
      <c r="F282" s="34">
        <v>0</v>
      </c>
      <c r="G282" s="34">
        <v>0</v>
      </c>
      <c r="H282" s="34">
        <f>SUM(I282,J282)</f>
        <v>0</v>
      </c>
      <c r="I282" s="34">
        <v>0</v>
      </c>
      <c r="J282" s="34">
        <v>0</v>
      </c>
      <c r="K282" s="34">
        <f>SUM(L282,M282)</f>
        <v>0</v>
      </c>
      <c r="L282" s="34">
        <v>0</v>
      </c>
      <c r="M282" s="34">
        <v>0</v>
      </c>
    </row>
    <row r="283" spans="1:13" ht="45" customHeight="1" x14ac:dyDescent="0.25">
      <c r="A283" s="35" t="s">
        <v>341</v>
      </c>
      <c r="B283" s="29" t="s">
        <v>336</v>
      </c>
      <c r="C283" s="29" t="s">
        <v>172</v>
      </c>
      <c r="D283" s="29" t="s">
        <v>164</v>
      </c>
      <c r="E283" s="34">
        <f t="shared" ref="E283:M283" si="85">SUM(E285)</f>
        <v>0</v>
      </c>
      <c r="F283" s="34">
        <f t="shared" si="85"/>
        <v>0</v>
      </c>
      <c r="G283" s="34">
        <f t="shared" si="85"/>
        <v>0</v>
      </c>
      <c r="H283" s="34">
        <f t="shared" si="85"/>
        <v>0</v>
      </c>
      <c r="I283" s="34">
        <f t="shared" si="85"/>
        <v>0</v>
      </c>
      <c r="J283" s="34">
        <f t="shared" si="85"/>
        <v>0</v>
      </c>
      <c r="K283" s="34">
        <f t="shared" si="85"/>
        <v>0</v>
      </c>
      <c r="L283" s="34">
        <f t="shared" si="85"/>
        <v>0</v>
      </c>
      <c r="M283" s="34">
        <f t="shared" si="85"/>
        <v>0</v>
      </c>
    </row>
    <row r="284" spans="1:13" ht="45" customHeight="1" x14ac:dyDescent="0.25">
      <c r="A284" s="35" t="s">
        <v>167</v>
      </c>
      <c r="B284" s="29"/>
      <c r="C284" s="29"/>
      <c r="D284" s="29"/>
      <c r="E284" s="33"/>
      <c r="F284" s="33"/>
      <c r="G284" s="33"/>
      <c r="H284" s="33"/>
      <c r="I284" s="33"/>
      <c r="J284" s="33"/>
      <c r="K284" s="33"/>
      <c r="L284" s="33"/>
      <c r="M284" s="33"/>
    </row>
    <row r="285" spans="1:13" ht="45" customHeight="1" x14ac:dyDescent="0.25">
      <c r="A285" s="35" t="s">
        <v>341</v>
      </c>
      <c r="B285" s="29" t="s">
        <v>336</v>
      </c>
      <c r="C285" s="29" t="s">
        <v>172</v>
      </c>
      <c r="D285" s="29" t="s">
        <v>163</v>
      </c>
      <c r="E285" s="34">
        <f>SUM(F285,G285)</f>
        <v>0</v>
      </c>
      <c r="F285" s="34">
        <v>0</v>
      </c>
      <c r="G285" s="34">
        <v>0</v>
      </c>
      <c r="H285" s="34">
        <f>SUM(I285,J285)</f>
        <v>0</v>
      </c>
      <c r="I285" s="34">
        <v>0</v>
      </c>
      <c r="J285" s="34">
        <v>0</v>
      </c>
      <c r="K285" s="34">
        <f>SUM(L285,M285)</f>
        <v>0</v>
      </c>
      <c r="L285" s="34">
        <v>0</v>
      </c>
      <c r="M285" s="34">
        <v>0</v>
      </c>
    </row>
    <row r="286" spans="1:13" ht="45" customHeight="1" x14ac:dyDescent="0.25">
      <c r="A286" s="35" t="s">
        <v>342</v>
      </c>
      <c r="B286" s="29" t="s">
        <v>336</v>
      </c>
      <c r="C286" s="29" t="s">
        <v>181</v>
      </c>
      <c r="D286" s="29" t="s">
        <v>164</v>
      </c>
      <c r="E286" s="34">
        <f t="shared" ref="E286:M286" si="86">SUM(E288)</f>
        <v>0</v>
      </c>
      <c r="F286" s="34">
        <f t="shared" si="86"/>
        <v>0</v>
      </c>
      <c r="G286" s="34">
        <f t="shared" si="86"/>
        <v>0</v>
      </c>
      <c r="H286" s="34">
        <f t="shared" si="86"/>
        <v>0</v>
      </c>
      <c r="I286" s="34">
        <f t="shared" si="86"/>
        <v>0</v>
      </c>
      <c r="J286" s="34">
        <f t="shared" si="86"/>
        <v>0</v>
      </c>
      <c r="K286" s="34">
        <f t="shared" si="86"/>
        <v>0</v>
      </c>
      <c r="L286" s="34">
        <f t="shared" si="86"/>
        <v>0</v>
      </c>
      <c r="M286" s="34">
        <f t="shared" si="86"/>
        <v>0</v>
      </c>
    </row>
    <row r="287" spans="1:13" ht="45" customHeight="1" x14ac:dyDescent="0.25">
      <c r="A287" s="35" t="s">
        <v>167</v>
      </c>
      <c r="B287" s="29"/>
      <c r="C287" s="29"/>
      <c r="D287" s="29"/>
      <c r="E287" s="33"/>
      <c r="F287" s="33"/>
      <c r="G287" s="33"/>
      <c r="H287" s="33"/>
      <c r="I287" s="33"/>
      <c r="J287" s="33"/>
      <c r="K287" s="33"/>
      <c r="L287" s="33"/>
      <c r="M287" s="33"/>
    </row>
    <row r="288" spans="1:13" ht="45" customHeight="1" x14ac:dyDescent="0.25">
      <c r="A288" s="35" t="s">
        <v>342</v>
      </c>
      <c r="B288" s="29" t="s">
        <v>336</v>
      </c>
      <c r="C288" s="29" t="s">
        <v>181</v>
      </c>
      <c r="D288" s="29" t="s">
        <v>163</v>
      </c>
      <c r="E288" s="34">
        <f>SUM(F288,G288)</f>
        <v>0</v>
      </c>
      <c r="F288" s="34">
        <v>0</v>
      </c>
      <c r="G288" s="34">
        <v>0</v>
      </c>
      <c r="H288" s="34">
        <f>SUM(I288,J288)</f>
        <v>0</v>
      </c>
      <c r="I288" s="34">
        <v>0</v>
      </c>
      <c r="J288" s="34">
        <v>0</v>
      </c>
      <c r="K288" s="34">
        <f>SUM(L288,M288)</f>
        <v>0</v>
      </c>
      <c r="L288" s="34">
        <v>0</v>
      </c>
      <c r="M288" s="34">
        <v>0</v>
      </c>
    </row>
    <row r="289" spans="1:13" ht="45" customHeight="1" x14ac:dyDescent="0.25">
      <c r="A289" s="35" t="s">
        <v>343</v>
      </c>
      <c r="B289" s="29" t="s">
        <v>336</v>
      </c>
      <c r="C289" s="29" t="s">
        <v>184</v>
      </c>
      <c r="D289" s="29" t="s">
        <v>164</v>
      </c>
      <c r="E289" s="34">
        <f t="shared" ref="E289:M289" si="87">SUM(E291)</f>
        <v>0</v>
      </c>
      <c r="F289" s="34">
        <f t="shared" si="87"/>
        <v>0</v>
      </c>
      <c r="G289" s="34">
        <f t="shared" si="87"/>
        <v>0</v>
      </c>
      <c r="H289" s="34">
        <f t="shared" si="87"/>
        <v>0</v>
      </c>
      <c r="I289" s="34">
        <f t="shared" si="87"/>
        <v>0</v>
      </c>
      <c r="J289" s="34">
        <f t="shared" si="87"/>
        <v>0</v>
      </c>
      <c r="K289" s="34">
        <f t="shared" si="87"/>
        <v>0</v>
      </c>
      <c r="L289" s="34">
        <f t="shared" si="87"/>
        <v>0</v>
      </c>
      <c r="M289" s="34">
        <f t="shared" si="87"/>
        <v>0</v>
      </c>
    </row>
    <row r="290" spans="1:13" ht="45" customHeight="1" x14ac:dyDescent="0.25">
      <c r="A290" s="35" t="s">
        <v>167</v>
      </c>
      <c r="B290" s="29"/>
      <c r="C290" s="29"/>
      <c r="D290" s="29"/>
      <c r="E290" s="33"/>
      <c r="F290" s="33"/>
      <c r="G290" s="33"/>
      <c r="H290" s="33"/>
      <c r="I290" s="33"/>
      <c r="J290" s="33"/>
      <c r="K290" s="33"/>
      <c r="L290" s="33"/>
      <c r="M290" s="33"/>
    </row>
    <row r="291" spans="1:13" ht="45" customHeight="1" x14ac:dyDescent="0.25">
      <c r="A291" s="35" t="s">
        <v>343</v>
      </c>
      <c r="B291" s="29" t="s">
        <v>336</v>
      </c>
      <c r="C291" s="29" t="s">
        <v>184</v>
      </c>
      <c r="D291" s="29" t="s">
        <v>163</v>
      </c>
      <c r="E291" s="34">
        <f>SUM(F291,G291)</f>
        <v>0</v>
      </c>
      <c r="F291" s="34">
        <v>0</v>
      </c>
      <c r="G291" s="34">
        <v>0</v>
      </c>
      <c r="H291" s="34">
        <f>SUM(I291,J291)</f>
        <v>0</v>
      </c>
      <c r="I291" s="34">
        <v>0</v>
      </c>
      <c r="J291" s="34">
        <v>0</v>
      </c>
      <c r="K291" s="34">
        <f>SUM(L291,M291)</f>
        <v>0</v>
      </c>
      <c r="L291" s="34">
        <v>0</v>
      </c>
      <c r="M291" s="34">
        <v>0</v>
      </c>
    </row>
    <row r="292" spans="1:13" ht="45" customHeight="1" x14ac:dyDescent="0.25">
      <c r="A292" s="35" t="s">
        <v>344</v>
      </c>
      <c r="B292" s="29" t="s">
        <v>336</v>
      </c>
      <c r="C292" s="29" t="s">
        <v>187</v>
      </c>
      <c r="D292" s="29" t="s">
        <v>164</v>
      </c>
      <c r="E292" s="32">
        <f t="shared" ref="E292:M292" si="88">SUM(E294)</f>
        <v>0</v>
      </c>
      <c r="F292" s="32">
        <f t="shared" si="88"/>
        <v>0</v>
      </c>
      <c r="G292" s="32">
        <f t="shared" si="88"/>
        <v>0</v>
      </c>
      <c r="H292" s="32">
        <f t="shared" si="88"/>
        <v>0</v>
      </c>
      <c r="I292" s="32">
        <f t="shared" si="88"/>
        <v>0</v>
      </c>
      <c r="J292" s="32">
        <f t="shared" si="88"/>
        <v>0</v>
      </c>
      <c r="K292" s="32">
        <f t="shared" si="88"/>
        <v>0</v>
      </c>
      <c r="L292" s="32">
        <f t="shared" si="88"/>
        <v>0</v>
      </c>
      <c r="M292" s="32">
        <f t="shared" si="88"/>
        <v>0</v>
      </c>
    </row>
    <row r="293" spans="1:13" ht="45" customHeight="1" x14ac:dyDescent="0.25">
      <c r="A293" s="35" t="s">
        <v>167</v>
      </c>
      <c r="B293" s="29"/>
      <c r="C293" s="29"/>
      <c r="D293" s="29"/>
      <c r="E293" s="31"/>
      <c r="F293" s="31"/>
      <c r="G293" s="31"/>
      <c r="H293" s="31"/>
      <c r="I293" s="31"/>
      <c r="J293" s="31"/>
      <c r="K293" s="31"/>
      <c r="L293" s="31"/>
      <c r="M293" s="31"/>
    </row>
    <row r="294" spans="1:13" ht="45" customHeight="1" x14ac:dyDescent="0.25">
      <c r="A294" s="35" t="s">
        <v>344</v>
      </c>
      <c r="B294" s="29" t="s">
        <v>336</v>
      </c>
      <c r="C294" s="29" t="s">
        <v>187</v>
      </c>
      <c r="D294" s="29" t="s">
        <v>163</v>
      </c>
      <c r="E294" s="32">
        <f>SUM(F294,G294)</f>
        <v>0</v>
      </c>
      <c r="F294" s="32">
        <v>0</v>
      </c>
      <c r="G294" s="32">
        <v>0</v>
      </c>
      <c r="H294" s="32">
        <f>SUM(I294,J294)</f>
        <v>0</v>
      </c>
      <c r="I294" s="32">
        <v>0</v>
      </c>
      <c r="J294" s="32">
        <v>0</v>
      </c>
      <c r="K294" s="32">
        <f>SUM(L294,M294)</f>
        <v>0</v>
      </c>
      <c r="L294" s="32">
        <v>0</v>
      </c>
      <c r="M294" s="32">
        <v>0</v>
      </c>
    </row>
    <row r="295" spans="1:13" ht="45" customHeight="1" x14ac:dyDescent="0.25">
      <c r="A295" s="35" t="s">
        <v>345</v>
      </c>
      <c r="B295" s="29" t="s">
        <v>336</v>
      </c>
      <c r="C295" s="29" t="s">
        <v>190</v>
      </c>
      <c r="D295" s="29" t="s">
        <v>164</v>
      </c>
      <c r="E295" s="32">
        <f t="shared" ref="E295:M295" si="89">SUM(E297)</f>
        <v>15000000</v>
      </c>
      <c r="F295" s="32">
        <f t="shared" si="89"/>
        <v>15000000</v>
      </c>
      <c r="G295" s="32">
        <f t="shared" si="89"/>
        <v>0</v>
      </c>
      <c r="H295" s="32">
        <f t="shared" si="89"/>
        <v>16300000</v>
      </c>
      <c r="I295" s="32">
        <f t="shared" si="89"/>
        <v>16300000</v>
      </c>
      <c r="J295" s="32">
        <f t="shared" si="89"/>
        <v>0</v>
      </c>
      <c r="K295" s="32">
        <f t="shared" si="89"/>
        <v>15992250</v>
      </c>
      <c r="L295" s="32">
        <f t="shared" si="89"/>
        <v>15992250</v>
      </c>
      <c r="M295" s="32">
        <f t="shared" si="89"/>
        <v>0</v>
      </c>
    </row>
    <row r="296" spans="1:13" ht="45" customHeight="1" x14ac:dyDescent="0.25">
      <c r="A296" s="35" t="s">
        <v>167</v>
      </c>
      <c r="B296" s="29"/>
      <c r="C296" s="29"/>
      <c r="D296" s="29"/>
      <c r="E296" s="37"/>
      <c r="F296" s="37"/>
      <c r="G296" s="37"/>
      <c r="H296" s="37"/>
      <c r="I296" s="37"/>
      <c r="J296" s="37"/>
      <c r="K296" s="37"/>
      <c r="L296" s="37"/>
      <c r="M296" s="37"/>
    </row>
    <row r="297" spans="1:13" ht="45" customHeight="1" x14ac:dyDescent="0.25">
      <c r="A297" s="35" t="s">
        <v>345</v>
      </c>
      <c r="B297" s="29" t="s">
        <v>336</v>
      </c>
      <c r="C297" s="29" t="s">
        <v>190</v>
      </c>
      <c r="D297" s="29" t="s">
        <v>163</v>
      </c>
      <c r="E297" s="32">
        <f>SUM(F297,G297)</f>
        <v>15000000</v>
      </c>
      <c r="F297" s="32">
        <v>15000000</v>
      </c>
      <c r="G297" s="32">
        <v>0</v>
      </c>
      <c r="H297" s="32">
        <f>SUM(I297,J297)</f>
        <v>16300000</v>
      </c>
      <c r="I297" s="32">
        <v>16300000</v>
      </c>
      <c r="J297" s="32">
        <v>0</v>
      </c>
      <c r="K297" s="32">
        <f>SUM(L297,M297)</f>
        <v>15992250</v>
      </c>
      <c r="L297" s="32">
        <v>15992250</v>
      </c>
      <c r="M297" s="32">
        <v>0</v>
      </c>
    </row>
    <row r="298" spans="1:13" ht="45" customHeight="1" x14ac:dyDescent="0.25">
      <c r="A298" s="35" t="s">
        <v>346</v>
      </c>
      <c r="B298" s="29" t="s">
        <v>336</v>
      </c>
      <c r="C298" s="29" t="s">
        <v>192</v>
      </c>
      <c r="D298" s="29" t="s">
        <v>164</v>
      </c>
      <c r="E298" s="32">
        <f t="shared" ref="E298:M298" si="90">SUM(E300)</f>
        <v>0</v>
      </c>
      <c r="F298" s="32">
        <f t="shared" si="90"/>
        <v>0</v>
      </c>
      <c r="G298" s="32">
        <f t="shared" si="90"/>
        <v>0</v>
      </c>
      <c r="H298" s="32">
        <f t="shared" si="90"/>
        <v>0</v>
      </c>
      <c r="I298" s="32">
        <f t="shared" si="90"/>
        <v>0</v>
      </c>
      <c r="J298" s="32">
        <f t="shared" si="90"/>
        <v>0</v>
      </c>
      <c r="K298" s="32">
        <f t="shared" si="90"/>
        <v>0</v>
      </c>
      <c r="L298" s="32">
        <f t="shared" si="90"/>
        <v>0</v>
      </c>
      <c r="M298" s="32">
        <f t="shared" si="90"/>
        <v>0</v>
      </c>
    </row>
    <row r="299" spans="1:13" ht="45" customHeight="1" x14ac:dyDescent="0.25">
      <c r="A299" s="35" t="s">
        <v>167</v>
      </c>
      <c r="B299" s="29"/>
      <c r="C299" s="29"/>
      <c r="D299" s="29"/>
      <c r="E299" s="31"/>
      <c r="F299" s="31"/>
      <c r="G299" s="31"/>
      <c r="H299" s="31"/>
      <c r="I299" s="31"/>
      <c r="J299" s="31"/>
      <c r="K299" s="31"/>
      <c r="L299" s="31"/>
      <c r="M299" s="31"/>
    </row>
    <row r="300" spans="1:13" ht="45" customHeight="1" x14ac:dyDescent="0.25">
      <c r="A300" s="35" t="s">
        <v>346</v>
      </c>
      <c r="B300" s="29" t="s">
        <v>336</v>
      </c>
      <c r="C300" s="29" t="s">
        <v>192</v>
      </c>
      <c r="D300" s="29" t="s">
        <v>163</v>
      </c>
      <c r="E300" s="32">
        <f>SUM(F300,G300)</f>
        <v>0</v>
      </c>
      <c r="F300" s="32">
        <v>0</v>
      </c>
      <c r="G300" s="32">
        <v>0</v>
      </c>
      <c r="H300" s="32">
        <f>SUM(I300,J300)</f>
        <v>0</v>
      </c>
      <c r="I300" s="32">
        <v>0</v>
      </c>
      <c r="J300" s="32">
        <v>0</v>
      </c>
      <c r="K300" s="32">
        <f>SUM(L300,M300)</f>
        <v>0</v>
      </c>
      <c r="L300" s="32">
        <v>0</v>
      </c>
      <c r="M300" s="32">
        <v>0</v>
      </c>
    </row>
    <row r="301" spans="1:13" ht="45" customHeight="1" x14ac:dyDescent="0.25">
      <c r="A301" s="35" t="s">
        <v>167</v>
      </c>
      <c r="B301" s="29"/>
      <c r="C301" s="29"/>
      <c r="D301" s="29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 ht="45" customHeight="1" x14ac:dyDescent="0.25">
      <c r="A302" s="35" t="s">
        <v>347</v>
      </c>
      <c r="B302" s="29" t="s">
        <v>336</v>
      </c>
      <c r="C302" s="29" t="s">
        <v>262</v>
      </c>
      <c r="D302" s="29" t="s">
        <v>164</v>
      </c>
      <c r="E302" s="32">
        <f t="shared" ref="E302:M302" si="91">SUM(E304:E305)</f>
        <v>0</v>
      </c>
      <c r="F302" s="32">
        <f t="shared" si="91"/>
        <v>0</v>
      </c>
      <c r="G302" s="32">
        <f t="shared" si="91"/>
        <v>0</v>
      </c>
      <c r="H302" s="32">
        <f t="shared" si="91"/>
        <v>0</v>
      </c>
      <c r="I302" s="32">
        <f t="shared" si="91"/>
        <v>0</v>
      </c>
      <c r="J302" s="32">
        <f t="shared" si="91"/>
        <v>0</v>
      </c>
      <c r="K302" s="32">
        <f t="shared" si="91"/>
        <v>0</v>
      </c>
      <c r="L302" s="32">
        <f t="shared" si="91"/>
        <v>0</v>
      </c>
      <c r="M302" s="32">
        <f t="shared" si="91"/>
        <v>0</v>
      </c>
    </row>
    <row r="303" spans="1:13" ht="45" customHeight="1" x14ac:dyDescent="0.25">
      <c r="A303" s="35" t="s">
        <v>167</v>
      </c>
      <c r="B303" s="29"/>
      <c r="C303" s="29"/>
      <c r="D303" s="29"/>
      <c r="E303" s="37"/>
      <c r="F303" s="37"/>
      <c r="G303" s="37"/>
      <c r="H303" s="37"/>
      <c r="I303" s="37"/>
      <c r="J303" s="37"/>
      <c r="K303" s="37"/>
      <c r="L303" s="37"/>
      <c r="M303" s="37"/>
    </row>
    <row r="304" spans="1:13" ht="45" customHeight="1" x14ac:dyDescent="0.25">
      <c r="A304" s="35" t="s">
        <v>347</v>
      </c>
      <c r="B304" s="29" t="s">
        <v>336</v>
      </c>
      <c r="C304" s="29" t="s">
        <v>262</v>
      </c>
      <c r="D304" s="29" t="s">
        <v>163</v>
      </c>
      <c r="E304" s="32">
        <f>SUM(F304,G304)</f>
        <v>0</v>
      </c>
      <c r="F304" s="32">
        <v>0</v>
      </c>
      <c r="G304" s="32">
        <v>0</v>
      </c>
      <c r="H304" s="32">
        <f>SUM(I304,J304)</f>
        <v>0</v>
      </c>
      <c r="I304" s="32">
        <v>0</v>
      </c>
      <c r="J304" s="32">
        <v>0</v>
      </c>
      <c r="K304" s="32">
        <f>SUM(L304,M304)</f>
        <v>0</v>
      </c>
      <c r="L304" s="32">
        <v>0</v>
      </c>
      <c r="M304" s="32">
        <v>0</v>
      </c>
    </row>
    <row r="305" spans="1:13" ht="45" customHeight="1" x14ac:dyDescent="0.25">
      <c r="A305" s="35" t="s">
        <v>348</v>
      </c>
      <c r="B305" s="29" t="s">
        <v>336</v>
      </c>
      <c r="C305" s="29" t="s">
        <v>262</v>
      </c>
      <c r="D305" s="29" t="s">
        <v>170</v>
      </c>
      <c r="E305" s="32">
        <f>SUM(F305,G305)</f>
        <v>0</v>
      </c>
      <c r="F305" s="32">
        <v>0</v>
      </c>
      <c r="G305" s="32">
        <v>0</v>
      </c>
      <c r="H305" s="32">
        <f>SUM(I305,J305)</f>
        <v>0</v>
      </c>
      <c r="I305" s="32">
        <v>0</v>
      </c>
      <c r="J305" s="32">
        <v>0</v>
      </c>
      <c r="K305" s="32">
        <f>SUM(L305,M305)</f>
        <v>0</v>
      </c>
      <c r="L305" s="32">
        <v>0</v>
      </c>
      <c r="M305" s="32">
        <v>0</v>
      </c>
    </row>
    <row r="306" spans="1:13" ht="45" customHeight="1" x14ac:dyDescent="0.25">
      <c r="A306" s="35" t="s">
        <v>349</v>
      </c>
      <c r="B306" s="29" t="s">
        <v>350</v>
      </c>
      <c r="C306" s="29" t="s">
        <v>164</v>
      </c>
      <c r="D306" s="29" t="s">
        <v>164</v>
      </c>
      <c r="E306" s="32">
        <f t="shared" ref="E306:M306" si="92">SUM(E308)</f>
        <v>17000000</v>
      </c>
      <c r="F306" s="32">
        <f t="shared" si="92"/>
        <v>437000000</v>
      </c>
      <c r="G306" s="32">
        <f t="shared" si="92"/>
        <v>0</v>
      </c>
      <c r="H306" s="32">
        <f t="shared" si="92"/>
        <v>0</v>
      </c>
      <c r="I306" s="32">
        <f t="shared" si="92"/>
        <v>437000000</v>
      </c>
      <c r="J306" s="32">
        <f t="shared" si="92"/>
        <v>0</v>
      </c>
      <c r="K306" s="32">
        <f t="shared" si="92"/>
        <v>0</v>
      </c>
      <c r="L306" s="32">
        <f t="shared" si="92"/>
        <v>437000000</v>
      </c>
      <c r="M306" s="32">
        <f t="shared" si="92"/>
        <v>0</v>
      </c>
    </row>
    <row r="307" spans="1:13" ht="45" customHeight="1" x14ac:dyDescent="0.25">
      <c r="A307" s="35" t="s">
        <v>167</v>
      </c>
      <c r="B307" s="29"/>
      <c r="C307" s="29"/>
      <c r="D307" s="29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ht="45" customHeight="1" x14ac:dyDescent="0.25">
      <c r="A308" s="35" t="s">
        <v>351</v>
      </c>
      <c r="B308" s="29" t="s">
        <v>350</v>
      </c>
      <c r="C308" s="29" t="s">
        <v>163</v>
      </c>
      <c r="D308" s="29" t="s">
        <v>164</v>
      </c>
      <c r="E308" s="32">
        <f t="shared" ref="E308:M308" si="93">SUM(E310)</f>
        <v>17000000</v>
      </c>
      <c r="F308" s="32">
        <f t="shared" si="93"/>
        <v>437000000</v>
      </c>
      <c r="G308" s="32">
        <f t="shared" si="93"/>
        <v>0</v>
      </c>
      <c r="H308" s="32">
        <f t="shared" si="93"/>
        <v>0</v>
      </c>
      <c r="I308" s="32">
        <f t="shared" si="93"/>
        <v>437000000</v>
      </c>
      <c r="J308" s="32">
        <f t="shared" si="93"/>
        <v>0</v>
      </c>
      <c r="K308" s="32">
        <f t="shared" si="93"/>
        <v>0</v>
      </c>
      <c r="L308" s="32">
        <f t="shared" si="93"/>
        <v>437000000</v>
      </c>
      <c r="M308" s="32">
        <f t="shared" si="93"/>
        <v>0</v>
      </c>
    </row>
    <row r="309" spans="1:13" ht="45" customHeight="1" x14ac:dyDescent="0.25">
      <c r="A309" s="35" t="s">
        <v>167</v>
      </c>
      <c r="B309" s="29"/>
      <c r="C309" s="29"/>
      <c r="D309" s="29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ht="45" customHeight="1" x14ac:dyDescent="0.25">
      <c r="A310" s="35" t="s">
        <v>352</v>
      </c>
      <c r="B310" s="29" t="s">
        <v>350</v>
      </c>
      <c r="C310" s="29" t="s">
        <v>163</v>
      </c>
      <c r="D310" s="29" t="s">
        <v>170</v>
      </c>
      <c r="E310" s="32">
        <v>17000000</v>
      </c>
      <c r="F310" s="32">
        <v>437000000</v>
      </c>
      <c r="G310" s="32">
        <v>0</v>
      </c>
      <c r="H310" s="32">
        <v>0</v>
      </c>
      <c r="I310" s="32">
        <v>437000000</v>
      </c>
      <c r="J310" s="32">
        <v>0</v>
      </c>
      <c r="K310" s="32">
        <v>0</v>
      </c>
      <c r="L310" s="32">
        <v>437000000</v>
      </c>
      <c r="M310" s="32">
        <v>0</v>
      </c>
    </row>
  </sheetData>
  <mergeCells count="3">
    <mergeCell ref="A1:K1"/>
    <mergeCell ref="K2:M3"/>
    <mergeCell ref="D4:H4"/>
  </mergeCells>
  <pageMargins left="1.9" right="0.7" top="0.75" bottom="0.7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zoomScaleSheetLayoutView="100" workbookViewId="0">
      <selection activeCell="I1" sqref="I1:L1"/>
    </sheetView>
  </sheetViews>
  <sheetFormatPr defaultRowHeight="15" customHeight="1" x14ac:dyDescent="0.25"/>
  <cols>
    <col min="1" max="1" width="4.28515625" style="17" customWidth="1"/>
    <col min="2" max="2" width="10.140625" style="1" customWidth="1"/>
    <col min="3" max="3" width="4.7109375" style="1" customWidth="1"/>
    <col min="4" max="4" width="10.7109375" style="1" customWidth="1"/>
    <col min="5" max="5" width="11.140625" style="1" customWidth="1"/>
    <col min="6" max="6" width="9.7109375" style="1" customWidth="1"/>
    <col min="7" max="7" width="10.85546875" style="1" customWidth="1"/>
    <col min="8" max="9" width="10.7109375" style="1" customWidth="1"/>
    <col min="10" max="10" width="10.5703125" style="1" customWidth="1"/>
    <col min="11" max="11" width="11" style="1" customWidth="1"/>
    <col min="12" max="12" width="10.85546875" style="1" customWidth="1"/>
    <col min="13" max="14" width="19" style="1" customWidth="1"/>
    <col min="15" max="16384" width="9.140625" style="1"/>
  </cols>
  <sheetData>
    <row r="1" spans="1:12" ht="50.1" customHeight="1" x14ac:dyDescent="0.25">
      <c r="A1" s="38"/>
      <c r="B1" s="38"/>
      <c r="C1" s="38"/>
      <c r="D1" s="38"/>
      <c r="E1" s="38"/>
      <c r="F1" s="38"/>
      <c r="G1" s="38"/>
      <c r="H1" s="38"/>
      <c r="I1" s="39" t="s">
        <v>353</v>
      </c>
      <c r="J1" s="39"/>
      <c r="K1" s="39"/>
      <c r="L1" s="39"/>
    </row>
    <row r="2" spans="1:12" ht="15" customHeight="1" x14ac:dyDescent="0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 x14ac:dyDescent="0.25">
      <c r="A3" s="5" t="s">
        <v>150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8" spans="1:12" ht="52.5" customHeight="1" x14ac:dyDescent="0.25">
      <c r="A8" s="7"/>
      <c r="B8" s="7" t="s">
        <v>354</v>
      </c>
      <c r="C8" s="7"/>
      <c r="D8" s="7" t="s">
        <v>355</v>
      </c>
      <c r="E8" s="7"/>
      <c r="F8" s="7"/>
      <c r="G8" s="7" t="s">
        <v>356</v>
      </c>
      <c r="H8" s="7"/>
      <c r="I8" s="7"/>
      <c r="J8" s="7" t="s">
        <v>357</v>
      </c>
      <c r="K8" s="7"/>
      <c r="L8" s="7"/>
    </row>
    <row r="9" spans="1:12" ht="39.950000000000003" customHeight="1" x14ac:dyDescent="0.25">
      <c r="A9" s="11" t="s">
        <v>358</v>
      </c>
      <c r="B9" s="40"/>
      <c r="C9" s="11"/>
      <c r="D9" s="11" t="s">
        <v>359</v>
      </c>
      <c r="E9" s="11" t="s">
        <v>360</v>
      </c>
      <c r="F9" s="11"/>
      <c r="G9" s="11" t="s">
        <v>361</v>
      </c>
      <c r="H9" s="11" t="s">
        <v>362</v>
      </c>
      <c r="I9" s="11"/>
      <c r="J9" s="11" t="s">
        <v>363</v>
      </c>
      <c r="K9" s="7" t="s">
        <v>364</v>
      </c>
      <c r="L9" s="7"/>
    </row>
    <row r="10" spans="1:12" ht="20.100000000000001" customHeight="1" x14ac:dyDescent="0.25">
      <c r="A10" s="11" t="s">
        <v>365</v>
      </c>
      <c r="B10" s="11" t="s">
        <v>366</v>
      </c>
      <c r="C10" s="11" t="s">
        <v>365</v>
      </c>
      <c r="D10" s="11"/>
      <c r="E10" s="11" t="s">
        <v>12</v>
      </c>
      <c r="F10" s="11" t="s">
        <v>367</v>
      </c>
      <c r="G10" s="11"/>
      <c r="H10" s="11" t="s">
        <v>12</v>
      </c>
      <c r="I10" s="11" t="s">
        <v>367</v>
      </c>
      <c r="J10" s="11"/>
      <c r="K10" s="7" t="s">
        <v>12</v>
      </c>
      <c r="L10" s="7" t="s">
        <v>367</v>
      </c>
    </row>
    <row r="11" spans="1:12" ht="15" customHeight="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ht="45" customHeight="1" x14ac:dyDescent="0.25">
      <c r="A12" s="15">
        <v>4000</v>
      </c>
      <c r="B12" s="35" t="s">
        <v>368</v>
      </c>
      <c r="C12" s="15"/>
      <c r="D12" s="41">
        <f t="shared" ref="D12:L12" si="0">SUM(D14,D167,D205)</f>
        <v>2333051200</v>
      </c>
      <c r="E12" s="41">
        <f t="shared" si="0"/>
        <v>2188624900</v>
      </c>
      <c r="F12" s="41">
        <f t="shared" si="0"/>
        <v>564426300</v>
      </c>
      <c r="G12" s="41">
        <f t="shared" si="0"/>
        <v>3850069528</v>
      </c>
      <c r="H12" s="41">
        <f t="shared" si="0"/>
        <v>2205337400</v>
      </c>
      <c r="I12" s="41">
        <f t="shared" si="0"/>
        <v>2081732128</v>
      </c>
      <c r="J12" s="41">
        <f t="shared" si="0"/>
        <v>3300931543.4000001</v>
      </c>
      <c r="K12" s="41">
        <f t="shared" si="0"/>
        <v>1975685786.4000001</v>
      </c>
      <c r="L12" s="41">
        <f t="shared" si="0"/>
        <v>1762245757</v>
      </c>
    </row>
    <row r="13" spans="1:12" ht="45" customHeight="1" x14ac:dyDescent="0.25">
      <c r="A13" s="15"/>
      <c r="B13" s="35" t="s">
        <v>369</v>
      </c>
      <c r="C13" s="15"/>
      <c r="D13" s="42"/>
      <c r="E13" s="42"/>
      <c r="F13" s="42"/>
      <c r="G13" s="42"/>
      <c r="H13" s="42"/>
      <c r="I13" s="42"/>
      <c r="J13" s="42"/>
      <c r="K13" s="42"/>
      <c r="L13" s="43"/>
    </row>
    <row r="14" spans="1:12" ht="45" customHeight="1" x14ac:dyDescent="0.25">
      <c r="A14" s="15">
        <v>4050</v>
      </c>
      <c r="B14" s="35" t="s">
        <v>370</v>
      </c>
      <c r="C14" s="15" t="s">
        <v>371</v>
      </c>
      <c r="D14" s="44">
        <f t="shared" ref="D14:L14" si="1">SUM(D16,D29,D72,D87,D97,D123,D138)</f>
        <v>1768624900</v>
      </c>
      <c r="E14" s="44">
        <f t="shared" si="1"/>
        <v>2188624900</v>
      </c>
      <c r="F14" s="44">
        <f t="shared" si="1"/>
        <v>0</v>
      </c>
      <c r="G14" s="44">
        <f t="shared" si="1"/>
        <v>1768337400</v>
      </c>
      <c r="H14" s="44">
        <f t="shared" si="1"/>
        <v>2205337400</v>
      </c>
      <c r="I14" s="44">
        <f t="shared" si="1"/>
        <v>0</v>
      </c>
      <c r="J14" s="44">
        <f t="shared" si="1"/>
        <v>1538685786.4000001</v>
      </c>
      <c r="K14" s="44">
        <f t="shared" si="1"/>
        <v>1975685786.4000001</v>
      </c>
      <c r="L14" s="45">
        <f t="shared" si="1"/>
        <v>0</v>
      </c>
    </row>
    <row r="15" spans="1:12" ht="45" customHeight="1" x14ac:dyDescent="0.25">
      <c r="A15" s="15"/>
      <c r="B15" s="35" t="s">
        <v>369</v>
      </c>
      <c r="C15" s="15"/>
      <c r="D15" s="46"/>
      <c r="E15" s="46"/>
      <c r="F15" s="46"/>
      <c r="G15" s="46"/>
      <c r="H15" s="46"/>
      <c r="I15" s="46"/>
      <c r="J15" s="46"/>
      <c r="K15" s="46"/>
      <c r="L15" s="33"/>
    </row>
    <row r="16" spans="1:12" ht="45" customHeight="1" x14ac:dyDescent="0.25">
      <c r="A16" s="15">
        <v>4100</v>
      </c>
      <c r="B16" s="28" t="s">
        <v>372</v>
      </c>
      <c r="C16" s="15" t="s">
        <v>371</v>
      </c>
      <c r="D16" s="41">
        <f>SUM(D18,D23,D26)</f>
        <v>538838300</v>
      </c>
      <c r="E16" s="41">
        <f>SUM(E18,E23,E26)</f>
        <v>538838300</v>
      </c>
      <c r="F16" s="41" t="s">
        <v>21</v>
      </c>
      <c r="G16" s="41">
        <f>SUM(G18,G23,G26)</f>
        <v>562837300</v>
      </c>
      <c r="H16" s="41">
        <f>SUM(H18,H23,H26)</f>
        <v>562837300</v>
      </c>
      <c r="I16" s="41" t="s">
        <v>21</v>
      </c>
      <c r="J16" s="41">
        <f>SUM(J18,J23,J26)</f>
        <v>549313267</v>
      </c>
      <c r="K16" s="41">
        <f>SUM(K18,K23,K26)</f>
        <v>549313267</v>
      </c>
      <c r="L16" s="16" t="s">
        <v>21</v>
      </c>
    </row>
    <row r="17" spans="1:12" ht="45" customHeight="1" x14ac:dyDescent="0.25">
      <c r="A17" s="15"/>
      <c r="B17" s="28" t="s">
        <v>369</v>
      </c>
      <c r="C17" s="15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45" customHeight="1" x14ac:dyDescent="0.25">
      <c r="A18" s="15">
        <v>4110</v>
      </c>
      <c r="B18" s="28" t="s">
        <v>373</v>
      </c>
      <c r="C18" s="15" t="s">
        <v>371</v>
      </c>
      <c r="D18" s="41">
        <f>SUM(D20:D22)</f>
        <v>538838300</v>
      </c>
      <c r="E18" s="41">
        <f>SUM(E20:E22)</f>
        <v>538838300</v>
      </c>
      <c r="F18" s="41" t="s">
        <v>21</v>
      </c>
      <c r="G18" s="41">
        <f>SUM(G20:G22)</f>
        <v>562837300</v>
      </c>
      <c r="H18" s="41">
        <f>SUM(H20:H22)</f>
        <v>562837300</v>
      </c>
      <c r="I18" s="41" t="s">
        <v>21</v>
      </c>
      <c r="J18" s="41">
        <f>SUM(J20:J22)</f>
        <v>549313267</v>
      </c>
      <c r="K18" s="41">
        <f>SUM(K20:K22)</f>
        <v>549313267</v>
      </c>
      <c r="L18" s="16" t="s">
        <v>21</v>
      </c>
    </row>
    <row r="19" spans="1:12" ht="45" customHeight="1" x14ac:dyDescent="0.25">
      <c r="A19" s="15"/>
      <c r="B19" s="28" t="s">
        <v>167</v>
      </c>
      <c r="C19" s="15"/>
      <c r="D19" s="47"/>
      <c r="E19" s="47"/>
      <c r="F19" s="47"/>
      <c r="G19" s="47"/>
      <c r="H19" s="47"/>
      <c r="I19" s="47"/>
      <c r="J19" s="47"/>
      <c r="K19" s="47"/>
      <c r="L19" s="15"/>
    </row>
    <row r="20" spans="1:12" ht="45" customHeight="1" x14ac:dyDescent="0.25">
      <c r="A20" s="15">
        <v>4111</v>
      </c>
      <c r="B20" s="28" t="s">
        <v>374</v>
      </c>
      <c r="C20" s="15" t="s">
        <v>375</v>
      </c>
      <c r="D20" s="41">
        <f>SUM(E20,F20)</f>
        <v>538838300</v>
      </c>
      <c r="E20" s="41">
        <v>538838300</v>
      </c>
      <c r="F20" s="41" t="s">
        <v>21</v>
      </c>
      <c r="G20" s="41">
        <f>SUM(H20,I20)</f>
        <v>562837300</v>
      </c>
      <c r="H20" s="41">
        <v>562837300</v>
      </c>
      <c r="I20" s="41" t="s">
        <v>21</v>
      </c>
      <c r="J20" s="41">
        <f>SUM(K20,L20)</f>
        <v>549313267</v>
      </c>
      <c r="K20" s="41">
        <v>549313267</v>
      </c>
      <c r="L20" s="16" t="s">
        <v>21</v>
      </c>
    </row>
    <row r="21" spans="1:12" ht="45" customHeight="1" x14ac:dyDescent="0.25">
      <c r="A21" s="15">
        <v>4112</v>
      </c>
      <c r="B21" s="28" t="s">
        <v>376</v>
      </c>
      <c r="C21" s="15" t="s">
        <v>377</v>
      </c>
      <c r="D21" s="41">
        <f>SUM(E21,F21)</f>
        <v>0</v>
      </c>
      <c r="E21" s="41">
        <v>0</v>
      </c>
      <c r="F21" s="41" t="s">
        <v>21</v>
      </c>
      <c r="G21" s="41">
        <f>SUM(H21,I21)</f>
        <v>0</v>
      </c>
      <c r="H21" s="41">
        <v>0</v>
      </c>
      <c r="I21" s="41" t="s">
        <v>21</v>
      </c>
      <c r="J21" s="41">
        <f>SUM(K21,L21)</f>
        <v>0</v>
      </c>
      <c r="K21" s="41">
        <v>0</v>
      </c>
      <c r="L21" s="16" t="s">
        <v>21</v>
      </c>
    </row>
    <row r="22" spans="1:12" ht="45" customHeight="1" x14ac:dyDescent="0.25">
      <c r="A22" s="15">
        <v>4114</v>
      </c>
      <c r="B22" s="28" t="s">
        <v>378</v>
      </c>
      <c r="C22" s="15" t="s">
        <v>379</v>
      </c>
      <c r="D22" s="41">
        <f>SUM(E22,F22)</f>
        <v>0</v>
      </c>
      <c r="E22" s="41">
        <v>0</v>
      </c>
      <c r="F22" s="41" t="s">
        <v>21</v>
      </c>
      <c r="G22" s="41">
        <f>SUM(H22,I22)</f>
        <v>0</v>
      </c>
      <c r="H22" s="41">
        <v>0</v>
      </c>
      <c r="I22" s="41" t="s">
        <v>21</v>
      </c>
      <c r="J22" s="41">
        <f>SUM(K22,L22)</f>
        <v>0</v>
      </c>
      <c r="K22" s="41">
        <v>0</v>
      </c>
      <c r="L22" s="16" t="s">
        <v>21</v>
      </c>
    </row>
    <row r="23" spans="1:12" ht="45" customHeight="1" x14ac:dyDescent="0.25">
      <c r="A23" s="15">
        <v>4120</v>
      </c>
      <c r="B23" s="28" t="s">
        <v>380</v>
      </c>
      <c r="C23" s="15" t="s">
        <v>371</v>
      </c>
      <c r="D23" s="41">
        <f>SUM(D25)</f>
        <v>0</v>
      </c>
      <c r="E23" s="41">
        <f>SUM(E25)</f>
        <v>0</v>
      </c>
      <c r="F23" s="41" t="s">
        <v>21</v>
      </c>
      <c r="G23" s="41">
        <f>SUM(G25)</f>
        <v>0</v>
      </c>
      <c r="H23" s="41">
        <f>SUM(H25)</f>
        <v>0</v>
      </c>
      <c r="I23" s="41" t="s">
        <v>21</v>
      </c>
      <c r="J23" s="41">
        <f>SUM(J25)</f>
        <v>0</v>
      </c>
      <c r="K23" s="41">
        <f>SUM(K25)</f>
        <v>0</v>
      </c>
      <c r="L23" s="16" t="s">
        <v>21</v>
      </c>
    </row>
    <row r="24" spans="1:12" ht="45" customHeight="1" x14ac:dyDescent="0.25">
      <c r="A24" s="15"/>
      <c r="B24" s="28" t="s">
        <v>167</v>
      </c>
      <c r="C24" s="15"/>
      <c r="D24" s="46"/>
      <c r="E24" s="46"/>
      <c r="F24" s="46"/>
      <c r="G24" s="46"/>
      <c r="H24" s="46"/>
      <c r="I24" s="46"/>
      <c r="J24" s="46"/>
      <c r="K24" s="46"/>
      <c r="L24" s="33"/>
    </row>
    <row r="25" spans="1:12" ht="45" customHeight="1" x14ac:dyDescent="0.25">
      <c r="A25" s="15">
        <v>4121</v>
      </c>
      <c r="B25" s="28" t="s">
        <v>381</v>
      </c>
      <c r="C25" s="15" t="s">
        <v>382</v>
      </c>
      <c r="D25" s="41">
        <f>SUM(E25,F25)</f>
        <v>0</v>
      </c>
      <c r="E25" s="41">
        <v>0</v>
      </c>
      <c r="F25" s="41" t="s">
        <v>21</v>
      </c>
      <c r="G25" s="41">
        <f>SUM(H25,I25)</f>
        <v>0</v>
      </c>
      <c r="H25" s="41">
        <v>0</v>
      </c>
      <c r="I25" s="41" t="s">
        <v>21</v>
      </c>
      <c r="J25" s="41">
        <f>SUM(K25,L25)</f>
        <v>0</v>
      </c>
      <c r="K25" s="41">
        <v>0</v>
      </c>
      <c r="L25" s="16" t="s">
        <v>21</v>
      </c>
    </row>
    <row r="26" spans="1:12" ht="45" customHeight="1" x14ac:dyDescent="0.25">
      <c r="A26" s="15">
        <v>4130</v>
      </c>
      <c r="B26" s="28" t="s">
        <v>383</v>
      </c>
      <c r="C26" s="15" t="s">
        <v>371</v>
      </c>
      <c r="D26" s="41">
        <f>SUM(D28)</f>
        <v>0</v>
      </c>
      <c r="E26" s="41">
        <f>SUM(E28)</f>
        <v>0</v>
      </c>
      <c r="F26" s="41" t="s">
        <v>21</v>
      </c>
      <c r="G26" s="41">
        <f>SUM(G28)</f>
        <v>0</v>
      </c>
      <c r="H26" s="41">
        <f>SUM(H28)</f>
        <v>0</v>
      </c>
      <c r="I26" s="41" t="s">
        <v>21</v>
      </c>
      <c r="J26" s="41">
        <f>SUM(J28)</f>
        <v>0</v>
      </c>
      <c r="K26" s="41">
        <f>SUM(K28)</f>
        <v>0</v>
      </c>
      <c r="L26" s="16" t="s">
        <v>21</v>
      </c>
    </row>
    <row r="27" spans="1:12" ht="45" customHeight="1" x14ac:dyDescent="0.25">
      <c r="A27" s="15"/>
      <c r="B27" s="28" t="s">
        <v>167</v>
      </c>
      <c r="C27" s="15"/>
      <c r="D27" s="46"/>
      <c r="E27" s="46"/>
      <c r="F27" s="46"/>
      <c r="G27" s="46"/>
      <c r="H27" s="46"/>
      <c r="I27" s="46"/>
      <c r="J27" s="46"/>
      <c r="K27" s="46"/>
      <c r="L27" s="33"/>
    </row>
    <row r="28" spans="1:12" ht="45" customHeight="1" x14ac:dyDescent="0.25">
      <c r="A28" s="15">
        <v>4131</v>
      </c>
      <c r="B28" s="28" t="s">
        <v>384</v>
      </c>
      <c r="C28" s="15" t="s">
        <v>385</v>
      </c>
      <c r="D28" s="41">
        <f>SUM(E28,F28)</f>
        <v>0</v>
      </c>
      <c r="E28" s="41">
        <v>0</v>
      </c>
      <c r="F28" s="41" t="s">
        <v>21</v>
      </c>
      <c r="G28" s="41">
        <f>SUM(H28,I28)</f>
        <v>0</v>
      </c>
      <c r="H28" s="41">
        <v>0</v>
      </c>
      <c r="I28" s="41" t="s">
        <v>21</v>
      </c>
      <c r="J28" s="41">
        <f>SUM(K28,L28)</f>
        <v>0</v>
      </c>
      <c r="K28" s="41">
        <v>0</v>
      </c>
      <c r="L28" s="16" t="s">
        <v>21</v>
      </c>
    </row>
    <row r="29" spans="1:12" ht="45" customHeight="1" x14ac:dyDescent="0.25">
      <c r="A29" s="15">
        <v>4200</v>
      </c>
      <c r="B29" s="28" t="s">
        <v>386</v>
      </c>
      <c r="C29" s="15" t="s">
        <v>371</v>
      </c>
      <c r="D29" s="41">
        <f>SUM(D31,D40,D45,D55,D58,D62)</f>
        <v>345511600</v>
      </c>
      <c r="E29" s="41">
        <f>SUM(E31,E40,E45,E55,E58,E62)</f>
        <v>345511600</v>
      </c>
      <c r="F29" s="41" t="s">
        <v>21</v>
      </c>
      <c r="G29" s="41">
        <f>SUM(G31,G40,G45,G55,G58,G62)</f>
        <v>347291600</v>
      </c>
      <c r="H29" s="41">
        <f>SUM(H31,H40,H45,H55,H58,H62)</f>
        <v>347291600</v>
      </c>
      <c r="I29" s="41" t="s">
        <v>21</v>
      </c>
      <c r="J29" s="41">
        <f>SUM(J31,J40,J45,J55,J58,J62)</f>
        <v>229290348.40000001</v>
      </c>
      <c r="K29" s="41">
        <f>SUM(K31,K40,K45,K55,K58,K62)</f>
        <v>229290348.40000001</v>
      </c>
      <c r="L29" s="16" t="s">
        <v>21</v>
      </c>
    </row>
    <row r="30" spans="1:12" ht="45" customHeight="1" x14ac:dyDescent="0.25">
      <c r="A30" s="15"/>
      <c r="B30" s="28" t="s">
        <v>369</v>
      </c>
      <c r="C30" s="15"/>
      <c r="D30" s="46"/>
      <c r="E30" s="46"/>
      <c r="F30" s="46"/>
      <c r="G30" s="46"/>
      <c r="H30" s="46"/>
      <c r="I30" s="46"/>
      <c r="J30" s="46"/>
      <c r="K30" s="46"/>
      <c r="L30" s="33"/>
    </row>
    <row r="31" spans="1:12" ht="45" customHeight="1" x14ac:dyDescent="0.25">
      <c r="A31" s="15">
        <v>4210</v>
      </c>
      <c r="B31" s="28" t="s">
        <v>387</v>
      </c>
      <c r="C31" s="15" t="s">
        <v>371</v>
      </c>
      <c r="D31" s="41">
        <f>SUM(D33:D39)</f>
        <v>120508000</v>
      </c>
      <c r="E31" s="41">
        <f>SUM(E33:E39)</f>
        <v>120508000</v>
      </c>
      <c r="F31" s="41" t="s">
        <v>21</v>
      </c>
      <c r="G31" s="41">
        <f>SUM(G33:G39)</f>
        <v>119008000</v>
      </c>
      <c r="H31" s="41">
        <f>SUM(H33:H39)</f>
        <v>119008000</v>
      </c>
      <c r="I31" s="41" t="s">
        <v>21</v>
      </c>
      <c r="J31" s="41">
        <f>SUM(J33:J39)</f>
        <v>92826336</v>
      </c>
      <c r="K31" s="41">
        <f>SUM(K33:K39)</f>
        <v>92826336</v>
      </c>
      <c r="L31" s="16" t="s">
        <v>21</v>
      </c>
    </row>
    <row r="32" spans="1:12" ht="45" customHeight="1" x14ac:dyDescent="0.25">
      <c r="A32" s="15"/>
      <c r="B32" s="28" t="s">
        <v>167</v>
      </c>
      <c r="C32" s="15"/>
      <c r="D32" s="46"/>
      <c r="E32" s="46"/>
      <c r="F32" s="46"/>
      <c r="G32" s="46"/>
      <c r="H32" s="46"/>
      <c r="I32" s="46"/>
      <c r="J32" s="46"/>
      <c r="K32" s="46"/>
      <c r="L32" s="33"/>
    </row>
    <row r="33" spans="1:12" ht="45" customHeight="1" x14ac:dyDescent="0.25">
      <c r="A33" s="15">
        <v>4211</v>
      </c>
      <c r="B33" s="28" t="s">
        <v>388</v>
      </c>
      <c r="C33" s="15" t="s">
        <v>389</v>
      </c>
      <c r="D33" s="41">
        <f t="shared" ref="D33:D39" si="2">SUM(E33,F33)</f>
        <v>0</v>
      </c>
      <c r="E33" s="41">
        <v>0</v>
      </c>
      <c r="F33" s="41" t="s">
        <v>21</v>
      </c>
      <c r="G33" s="41">
        <f t="shared" ref="G33:G39" si="3">SUM(H33,I33)</f>
        <v>0</v>
      </c>
      <c r="H33" s="41">
        <v>0</v>
      </c>
      <c r="I33" s="41" t="s">
        <v>21</v>
      </c>
      <c r="J33" s="41">
        <f t="shared" ref="J33:J39" si="4">SUM(K33,L33)</f>
        <v>0</v>
      </c>
      <c r="K33" s="41">
        <v>0</v>
      </c>
      <c r="L33" s="41" t="s">
        <v>21</v>
      </c>
    </row>
    <row r="34" spans="1:12" ht="45" customHeight="1" x14ac:dyDescent="0.25">
      <c r="A34" s="15">
        <v>4212</v>
      </c>
      <c r="B34" s="28" t="s">
        <v>390</v>
      </c>
      <c r="C34" s="15" t="s">
        <v>391</v>
      </c>
      <c r="D34" s="41">
        <f t="shared" si="2"/>
        <v>40586000</v>
      </c>
      <c r="E34" s="41">
        <v>40586000</v>
      </c>
      <c r="F34" s="41" t="s">
        <v>21</v>
      </c>
      <c r="G34" s="41">
        <f t="shared" si="3"/>
        <v>43586000</v>
      </c>
      <c r="H34" s="41">
        <v>43586000</v>
      </c>
      <c r="I34" s="41" t="s">
        <v>21</v>
      </c>
      <c r="J34" s="41">
        <f t="shared" si="4"/>
        <v>39195933</v>
      </c>
      <c r="K34" s="41">
        <v>39195933</v>
      </c>
      <c r="L34" s="41" t="s">
        <v>21</v>
      </c>
    </row>
    <row r="35" spans="1:12" ht="45" customHeight="1" x14ac:dyDescent="0.25">
      <c r="A35" s="15">
        <v>4213</v>
      </c>
      <c r="B35" s="28" t="s">
        <v>392</v>
      </c>
      <c r="C35" s="15" t="s">
        <v>393</v>
      </c>
      <c r="D35" s="41">
        <f t="shared" si="2"/>
        <v>65510000</v>
      </c>
      <c r="E35" s="41">
        <v>65510000</v>
      </c>
      <c r="F35" s="41" t="s">
        <v>21</v>
      </c>
      <c r="G35" s="41">
        <f t="shared" si="3"/>
        <v>65510000</v>
      </c>
      <c r="H35" s="41">
        <v>65510000</v>
      </c>
      <c r="I35" s="41" t="s">
        <v>21</v>
      </c>
      <c r="J35" s="41">
        <f t="shared" si="4"/>
        <v>50162810</v>
      </c>
      <c r="K35" s="41">
        <v>50162810</v>
      </c>
      <c r="L35" s="41" t="s">
        <v>21</v>
      </c>
    </row>
    <row r="36" spans="1:12" ht="45" customHeight="1" x14ac:dyDescent="0.25">
      <c r="A36" s="15">
        <v>4214</v>
      </c>
      <c r="B36" s="28" t="s">
        <v>394</v>
      </c>
      <c r="C36" s="15" t="s">
        <v>395</v>
      </c>
      <c r="D36" s="41">
        <f t="shared" si="2"/>
        <v>2812000</v>
      </c>
      <c r="E36" s="41">
        <v>2812000</v>
      </c>
      <c r="F36" s="41" t="s">
        <v>21</v>
      </c>
      <c r="G36" s="41">
        <f t="shared" si="3"/>
        <v>3312000</v>
      </c>
      <c r="H36" s="41">
        <v>3312000</v>
      </c>
      <c r="I36" s="41" t="s">
        <v>21</v>
      </c>
      <c r="J36" s="41">
        <f t="shared" si="4"/>
        <v>2619593</v>
      </c>
      <c r="K36" s="41">
        <v>2619593</v>
      </c>
      <c r="L36" s="41" t="s">
        <v>21</v>
      </c>
    </row>
    <row r="37" spans="1:12" ht="45" customHeight="1" x14ac:dyDescent="0.25">
      <c r="A37" s="15">
        <v>4215</v>
      </c>
      <c r="B37" s="28" t="s">
        <v>396</v>
      </c>
      <c r="C37" s="15" t="s">
        <v>397</v>
      </c>
      <c r="D37" s="41">
        <f t="shared" si="2"/>
        <v>1600000</v>
      </c>
      <c r="E37" s="41">
        <v>1600000</v>
      </c>
      <c r="F37" s="41" t="s">
        <v>21</v>
      </c>
      <c r="G37" s="41">
        <f t="shared" si="3"/>
        <v>1600000</v>
      </c>
      <c r="H37" s="41">
        <v>1600000</v>
      </c>
      <c r="I37" s="41" t="s">
        <v>21</v>
      </c>
      <c r="J37" s="41">
        <f t="shared" si="4"/>
        <v>848000</v>
      </c>
      <c r="K37" s="41">
        <v>848000</v>
      </c>
      <c r="L37" s="41" t="s">
        <v>21</v>
      </c>
    </row>
    <row r="38" spans="1:12" ht="45" customHeight="1" x14ac:dyDescent="0.25">
      <c r="A38" s="15">
        <v>4216</v>
      </c>
      <c r="B38" s="28" t="s">
        <v>398</v>
      </c>
      <c r="C38" s="15" t="s">
        <v>399</v>
      </c>
      <c r="D38" s="41">
        <f t="shared" si="2"/>
        <v>10000000</v>
      </c>
      <c r="E38" s="41">
        <v>10000000</v>
      </c>
      <c r="F38" s="41" t="s">
        <v>21</v>
      </c>
      <c r="G38" s="41">
        <f t="shared" si="3"/>
        <v>5000000</v>
      </c>
      <c r="H38" s="41">
        <v>5000000</v>
      </c>
      <c r="I38" s="41" t="s">
        <v>21</v>
      </c>
      <c r="J38" s="41">
        <f t="shared" si="4"/>
        <v>0</v>
      </c>
      <c r="K38" s="41">
        <v>0</v>
      </c>
      <c r="L38" s="41" t="s">
        <v>21</v>
      </c>
    </row>
    <row r="39" spans="1:12" ht="45" customHeight="1" x14ac:dyDescent="0.25">
      <c r="A39" s="15">
        <v>4217</v>
      </c>
      <c r="B39" s="28" t="s">
        <v>400</v>
      </c>
      <c r="C39" s="15" t="s">
        <v>401</v>
      </c>
      <c r="D39" s="41">
        <f t="shared" si="2"/>
        <v>0</v>
      </c>
      <c r="E39" s="41">
        <v>0</v>
      </c>
      <c r="F39" s="41" t="s">
        <v>21</v>
      </c>
      <c r="G39" s="41">
        <f t="shared" si="3"/>
        <v>0</v>
      </c>
      <c r="H39" s="41">
        <v>0</v>
      </c>
      <c r="I39" s="41" t="s">
        <v>21</v>
      </c>
      <c r="J39" s="41">
        <f t="shared" si="4"/>
        <v>0</v>
      </c>
      <c r="K39" s="41">
        <v>0</v>
      </c>
      <c r="L39" s="41" t="s">
        <v>21</v>
      </c>
    </row>
    <row r="40" spans="1:12" ht="45" customHeight="1" x14ac:dyDescent="0.25">
      <c r="A40" s="15">
        <v>4220</v>
      </c>
      <c r="B40" s="28" t="s">
        <v>402</v>
      </c>
      <c r="C40" s="15" t="s">
        <v>371</v>
      </c>
      <c r="D40" s="41">
        <f>SUM(D42:D44)</f>
        <v>1550000</v>
      </c>
      <c r="E40" s="41">
        <f>SUM(E42:E44)</f>
        <v>1550000</v>
      </c>
      <c r="F40" s="41" t="s">
        <v>21</v>
      </c>
      <c r="G40" s="41">
        <f>SUM(G42:G44)</f>
        <v>2050000</v>
      </c>
      <c r="H40" s="41">
        <f>SUM(H42:H44)</f>
        <v>2050000</v>
      </c>
      <c r="I40" s="41" t="s">
        <v>21</v>
      </c>
      <c r="J40" s="41">
        <f>SUM(J42:J44)</f>
        <v>662000</v>
      </c>
      <c r="K40" s="41">
        <f>SUM(K42:K44)</f>
        <v>662000</v>
      </c>
      <c r="L40" s="41" t="s">
        <v>21</v>
      </c>
    </row>
    <row r="41" spans="1:12" ht="45" customHeight="1" x14ac:dyDescent="0.25">
      <c r="A41" s="15"/>
      <c r="B41" s="28" t="s">
        <v>167</v>
      </c>
      <c r="C41" s="15"/>
      <c r="D41" s="37"/>
      <c r="E41" s="37"/>
      <c r="F41" s="37"/>
      <c r="G41" s="37"/>
      <c r="H41" s="37"/>
      <c r="I41" s="37"/>
      <c r="J41" s="37"/>
      <c r="K41" s="37"/>
      <c r="L41" s="33"/>
    </row>
    <row r="42" spans="1:12" ht="45" customHeight="1" x14ac:dyDescent="0.25">
      <c r="A42" s="15">
        <v>4221</v>
      </c>
      <c r="B42" s="28" t="s">
        <v>403</v>
      </c>
      <c r="C42" s="15" t="s">
        <v>404</v>
      </c>
      <c r="D42" s="32">
        <f>SUM(E42,F42)</f>
        <v>1550000</v>
      </c>
      <c r="E42" s="32">
        <v>1550000</v>
      </c>
      <c r="F42" s="32" t="s">
        <v>21</v>
      </c>
      <c r="G42" s="32">
        <f>SUM(H42,I42)</f>
        <v>2050000</v>
      </c>
      <c r="H42" s="32">
        <v>2050000</v>
      </c>
      <c r="I42" s="32" t="s">
        <v>21</v>
      </c>
      <c r="J42" s="32">
        <f>SUM(K42,L42)</f>
        <v>662000</v>
      </c>
      <c r="K42" s="32">
        <v>662000</v>
      </c>
      <c r="L42" s="16" t="s">
        <v>21</v>
      </c>
    </row>
    <row r="43" spans="1:12" ht="45" customHeight="1" x14ac:dyDescent="0.25">
      <c r="A43" s="15">
        <v>4222</v>
      </c>
      <c r="B43" s="28" t="s">
        <v>405</v>
      </c>
      <c r="C43" s="15" t="s">
        <v>406</v>
      </c>
      <c r="D43" s="32">
        <f>SUM(E43,F43)</f>
        <v>0</v>
      </c>
      <c r="E43" s="32">
        <v>0</v>
      </c>
      <c r="F43" s="32" t="s">
        <v>21</v>
      </c>
      <c r="G43" s="32">
        <f>SUM(H43,I43)</f>
        <v>0</v>
      </c>
      <c r="H43" s="32">
        <v>0</v>
      </c>
      <c r="I43" s="32" t="s">
        <v>21</v>
      </c>
      <c r="J43" s="32">
        <f>SUM(K43,L43)</f>
        <v>0</v>
      </c>
      <c r="K43" s="32">
        <v>0</v>
      </c>
      <c r="L43" s="16" t="s">
        <v>21</v>
      </c>
    </row>
    <row r="44" spans="1:12" ht="45" customHeight="1" x14ac:dyDescent="0.25">
      <c r="A44" s="15">
        <v>4223</v>
      </c>
      <c r="B44" s="28" t="s">
        <v>407</v>
      </c>
      <c r="C44" s="15" t="s">
        <v>408</v>
      </c>
      <c r="D44" s="32">
        <f>SUM(E44,F44)</f>
        <v>0</v>
      </c>
      <c r="E44" s="32">
        <v>0</v>
      </c>
      <c r="F44" s="32" t="s">
        <v>21</v>
      </c>
      <c r="G44" s="32">
        <f>SUM(H44,I44)</f>
        <v>0</v>
      </c>
      <c r="H44" s="32">
        <v>0</v>
      </c>
      <c r="I44" s="32" t="s">
        <v>21</v>
      </c>
      <c r="J44" s="32">
        <f>SUM(K44,L44)</f>
        <v>0</v>
      </c>
      <c r="K44" s="32">
        <v>0</v>
      </c>
      <c r="L44" s="16" t="s">
        <v>21</v>
      </c>
    </row>
    <row r="45" spans="1:12" ht="45" customHeight="1" x14ac:dyDescent="0.25">
      <c r="A45" s="15">
        <v>4230</v>
      </c>
      <c r="B45" s="28" t="s">
        <v>409</v>
      </c>
      <c r="C45" s="15" t="s">
        <v>21</v>
      </c>
      <c r="D45" s="32">
        <f>SUM(D47:D54)</f>
        <v>78115000</v>
      </c>
      <c r="E45" s="32">
        <f>SUM(E47:E54)</f>
        <v>78115000</v>
      </c>
      <c r="F45" s="32" t="s">
        <v>21</v>
      </c>
      <c r="G45" s="32">
        <f>SUM(G47:G54)</f>
        <v>73895000</v>
      </c>
      <c r="H45" s="32">
        <f>SUM(H47:H54)</f>
        <v>73895000</v>
      </c>
      <c r="I45" s="32" t="s">
        <v>21</v>
      </c>
      <c r="J45" s="32">
        <f>SUM(J47:J54)</f>
        <v>40361222.399999999</v>
      </c>
      <c r="K45" s="32">
        <f>SUM(K47:K54)</f>
        <v>40361222.399999999</v>
      </c>
      <c r="L45" s="16" t="s">
        <v>21</v>
      </c>
    </row>
    <row r="46" spans="1:12" ht="45" customHeight="1" x14ac:dyDescent="0.25">
      <c r="A46" s="15"/>
      <c r="B46" s="28" t="s">
        <v>167</v>
      </c>
      <c r="C46" s="15"/>
      <c r="D46" s="37"/>
      <c r="E46" s="37"/>
      <c r="F46" s="37"/>
      <c r="G46" s="37"/>
      <c r="H46" s="37"/>
      <c r="I46" s="37"/>
      <c r="J46" s="37"/>
      <c r="K46" s="37"/>
      <c r="L46" s="33"/>
    </row>
    <row r="47" spans="1:12" ht="45" customHeight="1" x14ac:dyDescent="0.25">
      <c r="A47" s="15">
        <v>4231</v>
      </c>
      <c r="B47" s="28" t="s">
        <v>410</v>
      </c>
      <c r="C47" s="15" t="s">
        <v>411</v>
      </c>
      <c r="D47" s="32">
        <f t="shared" ref="D47:D54" si="5">SUM(E47,F47)</f>
        <v>0</v>
      </c>
      <c r="E47" s="32">
        <v>0</v>
      </c>
      <c r="F47" s="32" t="s">
        <v>21</v>
      </c>
      <c r="G47" s="32">
        <f t="shared" ref="G47:G54" si="6">SUM(H47,I47)</f>
        <v>0</v>
      </c>
      <c r="H47" s="32">
        <v>0</v>
      </c>
      <c r="I47" s="32" t="s">
        <v>21</v>
      </c>
      <c r="J47" s="32">
        <f t="shared" ref="J47:J54" si="7">SUM(K47,L47)</f>
        <v>0</v>
      </c>
      <c r="K47" s="32">
        <v>0</v>
      </c>
      <c r="L47" s="16" t="s">
        <v>21</v>
      </c>
    </row>
    <row r="48" spans="1:12" ht="45" customHeight="1" x14ac:dyDescent="0.25">
      <c r="A48" s="15">
        <v>4232</v>
      </c>
      <c r="B48" s="28" t="s">
        <v>412</v>
      </c>
      <c r="C48" s="15" t="s">
        <v>413</v>
      </c>
      <c r="D48" s="32">
        <f t="shared" si="5"/>
        <v>5115000</v>
      </c>
      <c r="E48" s="32">
        <v>5115000</v>
      </c>
      <c r="F48" s="32" t="s">
        <v>21</v>
      </c>
      <c r="G48" s="32">
        <f t="shared" si="6"/>
        <v>5915000</v>
      </c>
      <c r="H48" s="32">
        <v>5915000</v>
      </c>
      <c r="I48" s="32" t="s">
        <v>21</v>
      </c>
      <c r="J48" s="32">
        <f t="shared" si="7"/>
        <v>4601000</v>
      </c>
      <c r="K48" s="32">
        <v>4601000</v>
      </c>
      <c r="L48" s="16" t="s">
        <v>21</v>
      </c>
    </row>
    <row r="49" spans="1:12" ht="45" customHeight="1" x14ac:dyDescent="0.25">
      <c r="A49" s="15">
        <v>4233</v>
      </c>
      <c r="B49" s="28" t="s">
        <v>414</v>
      </c>
      <c r="C49" s="15" t="s">
        <v>415</v>
      </c>
      <c r="D49" s="32">
        <f t="shared" si="5"/>
        <v>0</v>
      </c>
      <c r="E49" s="32">
        <v>0</v>
      </c>
      <c r="F49" s="32" t="s">
        <v>21</v>
      </c>
      <c r="G49" s="32">
        <f t="shared" si="6"/>
        <v>0</v>
      </c>
      <c r="H49" s="32">
        <v>0</v>
      </c>
      <c r="I49" s="32" t="s">
        <v>21</v>
      </c>
      <c r="J49" s="32">
        <f t="shared" si="7"/>
        <v>0</v>
      </c>
      <c r="K49" s="32">
        <v>0</v>
      </c>
      <c r="L49" s="16" t="s">
        <v>21</v>
      </c>
    </row>
    <row r="50" spans="1:12" ht="45" customHeight="1" x14ac:dyDescent="0.25">
      <c r="A50" s="15">
        <v>4234</v>
      </c>
      <c r="B50" s="28" t="s">
        <v>416</v>
      </c>
      <c r="C50" s="15" t="s">
        <v>417</v>
      </c>
      <c r="D50" s="32">
        <f t="shared" si="5"/>
        <v>4000000</v>
      </c>
      <c r="E50" s="32">
        <v>4000000</v>
      </c>
      <c r="F50" s="32" t="s">
        <v>21</v>
      </c>
      <c r="G50" s="32">
        <f t="shared" si="6"/>
        <v>4000000</v>
      </c>
      <c r="H50" s="32">
        <v>4000000</v>
      </c>
      <c r="I50" s="32" t="s">
        <v>21</v>
      </c>
      <c r="J50" s="32">
        <f t="shared" si="7"/>
        <v>871696.4</v>
      </c>
      <c r="K50" s="32">
        <v>871696.4</v>
      </c>
      <c r="L50" s="16" t="s">
        <v>21</v>
      </c>
    </row>
    <row r="51" spans="1:12" ht="45" customHeight="1" x14ac:dyDescent="0.25">
      <c r="A51" s="15">
        <v>4235</v>
      </c>
      <c r="B51" s="28" t="s">
        <v>418</v>
      </c>
      <c r="C51" s="15" t="s">
        <v>419</v>
      </c>
      <c r="D51" s="32">
        <f t="shared" si="5"/>
        <v>0</v>
      </c>
      <c r="E51" s="32">
        <v>0</v>
      </c>
      <c r="F51" s="32" t="s">
        <v>21</v>
      </c>
      <c r="G51" s="32">
        <f t="shared" si="6"/>
        <v>0</v>
      </c>
      <c r="H51" s="32">
        <v>0</v>
      </c>
      <c r="I51" s="32" t="s">
        <v>21</v>
      </c>
      <c r="J51" s="32">
        <f t="shared" si="7"/>
        <v>0</v>
      </c>
      <c r="K51" s="32">
        <v>0</v>
      </c>
      <c r="L51" s="16" t="s">
        <v>21</v>
      </c>
    </row>
    <row r="52" spans="1:12" ht="45" customHeight="1" x14ac:dyDescent="0.25">
      <c r="A52" s="15">
        <v>4236</v>
      </c>
      <c r="B52" s="28" t="s">
        <v>420</v>
      </c>
      <c r="C52" s="15" t="s">
        <v>421</v>
      </c>
      <c r="D52" s="32">
        <f t="shared" si="5"/>
        <v>0</v>
      </c>
      <c r="E52" s="32">
        <v>0</v>
      </c>
      <c r="F52" s="32" t="s">
        <v>21</v>
      </c>
      <c r="G52" s="32">
        <f t="shared" si="6"/>
        <v>0</v>
      </c>
      <c r="H52" s="32">
        <v>0</v>
      </c>
      <c r="I52" s="32" t="s">
        <v>21</v>
      </c>
      <c r="J52" s="32">
        <f t="shared" si="7"/>
        <v>0</v>
      </c>
      <c r="K52" s="32">
        <v>0</v>
      </c>
      <c r="L52" s="16" t="s">
        <v>21</v>
      </c>
    </row>
    <row r="53" spans="1:12" ht="45" customHeight="1" x14ac:dyDescent="0.25">
      <c r="A53" s="15">
        <v>4237</v>
      </c>
      <c r="B53" s="28" t="s">
        <v>422</v>
      </c>
      <c r="C53" s="15" t="s">
        <v>423</v>
      </c>
      <c r="D53" s="32">
        <f t="shared" si="5"/>
        <v>0</v>
      </c>
      <c r="E53" s="32">
        <v>0</v>
      </c>
      <c r="F53" s="32" t="s">
        <v>21</v>
      </c>
      <c r="G53" s="32">
        <f t="shared" si="6"/>
        <v>0</v>
      </c>
      <c r="H53" s="32">
        <v>0</v>
      </c>
      <c r="I53" s="32" t="s">
        <v>21</v>
      </c>
      <c r="J53" s="32">
        <f t="shared" si="7"/>
        <v>0</v>
      </c>
      <c r="K53" s="32">
        <v>0</v>
      </c>
      <c r="L53" s="16" t="s">
        <v>21</v>
      </c>
    </row>
    <row r="54" spans="1:12" ht="45" customHeight="1" x14ac:dyDescent="0.25">
      <c r="A54" s="15">
        <v>4238</v>
      </c>
      <c r="B54" s="28" t="s">
        <v>424</v>
      </c>
      <c r="C54" s="15" t="s">
        <v>425</v>
      </c>
      <c r="D54" s="32">
        <f t="shared" si="5"/>
        <v>69000000</v>
      </c>
      <c r="E54" s="32">
        <v>69000000</v>
      </c>
      <c r="F54" s="32" t="s">
        <v>21</v>
      </c>
      <c r="G54" s="32">
        <f t="shared" si="6"/>
        <v>63980000</v>
      </c>
      <c r="H54" s="32">
        <v>63980000</v>
      </c>
      <c r="I54" s="32" t="s">
        <v>21</v>
      </c>
      <c r="J54" s="32">
        <f t="shared" si="7"/>
        <v>34888526</v>
      </c>
      <c r="K54" s="32">
        <v>34888526</v>
      </c>
      <c r="L54" s="16" t="s">
        <v>21</v>
      </c>
    </row>
    <row r="55" spans="1:12" ht="45" customHeight="1" x14ac:dyDescent="0.25">
      <c r="A55" s="15">
        <v>4240</v>
      </c>
      <c r="B55" s="28" t="s">
        <v>426</v>
      </c>
      <c r="C55" s="15" t="s">
        <v>371</v>
      </c>
      <c r="D55" s="41">
        <f>SUM(D57)</f>
        <v>19761000</v>
      </c>
      <c r="E55" s="41">
        <f>SUM(E57)</f>
        <v>19761000</v>
      </c>
      <c r="F55" s="41" t="s">
        <v>21</v>
      </c>
      <c r="G55" s="41">
        <f>SUM(G57)</f>
        <v>19761000</v>
      </c>
      <c r="H55" s="41">
        <f>SUM(H57)</f>
        <v>19761000</v>
      </c>
      <c r="I55" s="41" t="s">
        <v>21</v>
      </c>
      <c r="J55" s="41">
        <f>SUM(J57)</f>
        <v>7760133</v>
      </c>
      <c r="K55" s="41">
        <f>SUM(K57)</f>
        <v>7760133</v>
      </c>
      <c r="L55" s="16" t="s">
        <v>21</v>
      </c>
    </row>
    <row r="56" spans="1:12" ht="45" customHeight="1" x14ac:dyDescent="0.25">
      <c r="A56" s="15"/>
      <c r="B56" s="28" t="s">
        <v>167</v>
      </c>
      <c r="C56" s="15"/>
      <c r="D56" s="47"/>
      <c r="E56" s="47"/>
      <c r="F56" s="47"/>
      <c r="G56" s="47"/>
      <c r="H56" s="47"/>
      <c r="I56" s="47"/>
      <c r="J56" s="47"/>
      <c r="K56" s="47"/>
      <c r="L56" s="15"/>
    </row>
    <row r="57" spans="1:12" ht="45" customHeight="1" x14ac:dyDescent="0.25">
      <c r="A57" s="15">
        <v>4241</v>
      </c>
      <c r="B57" s="28" t="s">
        <v>427</v>
      </c>
      <c r="C57" s="15" t="s">
        <v>428</v>
      </c>
      <c r="D57" s="41">
        <f>SUM(E57,F57)</f>
        <v>19761000</v>
      </c>
      <c r="E57" s="41">
        <v>19761000</v>
      </c>
      <c r="F57" s="41" t="s">
        <v>21</v>
      </c>
      <c r="G57" s="41">
        <f>SUM(H57,I57)</f>
        <v>19761000</v>
      </c>
      <c r="H57" s="41">
        <v>19761000</v>
      </c>
      <c r="I57" s="41" t="s">
        <v>21</v>
      </c>
      <c r="J57" s="41">
        <f>SUM(K57,L57)</f>
        <v>7760133</v>
      </c>
      <c r="K57" s="41">
        <v>7760133</v>
      </c>
      <c r="L57" s="16" t="s">
        <v>21</v>
      </c>
    </row>
    <row r="58" spans="1:12" ht="45" customHeight="1" x14ac:dyDescent="0.25">
      <c r="A58" s="15">
        <v>4250</v>
      </c>
      <c r="B58" s="28" t="s">
        <v>429</v>
      </c>
      <c r="C58" s="15" t="s">
        <v>371</v>
      </c>
      <c r="D58" s="41">
        <f>SUM(D60:D61)</f>
        <v>55887600</v>
      </c>
      <c r="E58" s="41">
        <f>SUM(E60:E61)</f>
        <v>55887600</v>
      </c>
      <c r="F58" s="41" t="s">
        <v>21</v>
      </c>
      <c r="G58" s="41">
        <f>SUM(G60:G61)</f>
        <v>57887600</v>
      </c>
      <c r="H58" s="41">
        <f>SUM(H60:H61)</f>
        <v>57887600</v>
      </c>
      <c r="I58" s="41" t="s">
        <v>21</v>
      </c>
      <c r="J58" s="41">
        <f>SUM(J60:J61)</f>
        <v>35009772</v>
      </c>
      <c r="K58" s="41">
        <f>SUM(K60:K61)</f>
        <v>35009772</v>
      </c>
      <c r="L58" s="16" t="s">
        <v>21</v>
      </c>
    </row>
    <row r="59" spans="1:12" ht="45" customHeight="1" x14ac:dyDescent="0.25">
      <c r="A59" s="15"/>
      <c r="B59" s="28" t="s">
        <v>167</v>
      </c>
      <c r="C59" s="15"/>
      <c r="D59" s="46"/>
      <c r="E59" s="46"/>
      <c r="F59" s="46"/>
      <c r="G59" s="46"/>
      <c r="H59" s="46"/>
      <c r="I59" s="46"/>
      <c r="J59" s="46"/>
      <c r="K59" s="46"/>
      <c r="L59" s="33"/>
    </row>
    <row r="60" spans="1:12" ht="45" customHeight="1" x14ac:dyDescent="0.25">
      <c r="A60" s="15">
        <v>4251</v>
      </c>
      <c r="B60" s="28" t="s">
        <v>430</v>
      </c>
      <c r="C60" s="15" t="s">
        <v>431</v>
      </c>
      <c r="D60" s="41">
        <f>SUM(E60,F60)</f>
        <v>31084600</v>
      </c>
      <c r="E60" s="41">
        <v>31084600</v>
      </c>
      <c r="F60" s="41" t="s">
        <v>21</v>
      </c>
      <c r="G60" s="41">
        <f>SUM(H60,I60)</f>
        <v>33084600</v>
      </c>
      <c r="H60" s="41">
        <v>33084600</v>
      </c>
      <c r="I60" s="41" t="s">
        <v>21</v>
      </c>
      <c r="J60" s="41">
        <f>SUM(K60,L60)</f>
        <v>14516272</v>
      </c>
      <c r="K60" s="41">
        <v>14516272</v>
      </c>
      <c r="L60" s="16" t="s">
        <v>21</v>
      </c>
    </row>
    <row r="61" spans="1:12" ht="45" customHeight="1" x14ac:dyDescent="0.25">
      <c r="A61" s="15">
        <v>4252</v>
      </c>
      <c r="B61" s="35" t="s">
        <v>432</v>
      </c>
      <c r="C61" s="15" t="s">
        <v>433</v>
      </c>
      <c r="D61" s="41">
        <f>SUM(E61,F61)</f>
        <v>24803000</v>
      </c>
      <c r="E61" s="41">
        <v>24803000</v>
      </c>
      <c r="F61" s="41" t="s">
        <v>21</v>
      </c>
      <c r="G61" s="41">
        <f>SUM(H61,I61)</f>
        <v>24803000</v>
      </c>
      <c r="H61" s="41">
        <v>24803000</v>
      </c>
      <c r="I61" s="41" t="s">
        <v>21</v>
      </c>
      <c r="J61" s="41">
        <f>SUM(K61,L61)</f>
        <v>20493500</v>
      </c>
      <c r="K61" s="41">
        <v>20493500</v>
      </c>
      <c r="L61" s="16" t="s">
        <v>21</v>
      </c>
    </row>
    <row r="62" spans="1:12" ht="45" customHeight="1" x14ac:dyDescent="0.25">
      <c r="A62" s="15">
        <v>4260</v>
      </c>
      <c r="B62" s="35" t="s">
        <v>434</v>
      </c>
      <c r="C62" s="15" t="s">
        <v>371</v>
      </c>
      <c r="D62" s="41">
        <f>SUM(D64:D71)</f>
        <v>69690000</v>
      </c>
      <c r="E62" s="41">
        <f>SUM(E64:E71)</f>
        <v>69690000</v>
      </c>
      <c r="F62" s="41" t="s">
        <v>21</v>
      </c>
      <c r="G62" s="41">
        <f>SUM(G64:G71)</f>
        <v>74690000</v>
      </c>
      <c r="H62" s="41">
        <f>SUM(H64:H71)</f>
        <v>74690000</v>
      </c>
      <c r="I62" s="41" t="s">
        <v>21</v>
      </c>
      <c r="J62" s="41">
        <f>SUM(J64:J71)</f>
        <v>52670885</v>
      </c>
      <c r="K62" s="41">
        <f>SUM(K64:K71)</f>
        <v>52670885</v>
      </c>
      <c r="L62" s="16" t="s">
        <v>21</v>
      </c>
    </row>
    <row r="63" spans="1:12" ht="45" customHeight="1" x14ac:dyDescent="0.25">
      <c r="A63" s="15"/>
      <c r="B63" s="48" t="s">
        <v>167</v>
      </c>
      <c r="C63" s="15"/>
      <c r="D63" s="46"/>
      <c r="E63" s="46"/>
      <c r="F63" s="46"/>
      <c r="G63" s="46"/>
      <c r="H63" s="46"/>
      <c r="I63" s="46"/>
      <c r="J63" s="46"/>
      <c r="K63" s="46"/>
      <c r="L63" s="33"/>
    </row>
    <row r="64" spans="1:12" ht="45" customHeight="1" x14ac:dyDescent="0.25">
      <c r="A64" s="15">
        <v>4261</v>
      </c>
      <c r="B64" s="48" t="s">
        <v>435</v>
      </c>
      <c r="C64" s="15" t="s">
        <v>436</v>
      </c>
      <c r="D64" s="41">
        <f t="shared" ref="D64:D71" si="8">SUM(E64,F64)</f>
        <v>4100000</v>
      </c>
      <c r="E64" s="41">
        <v>4100000</v>
      </c>
      <c r="F64" s="41" t="s">
        <v>21</v>
      </c>
      <c r="G64" s="41">
        <f t="shared" ref="G64:G71" si="9">SUM(H64,I64)</f>
        <v>4100000</v>
      </c>
      <c r="H64" s="41">
        <v>4100000</v>
      </c>
      <c r="I64" s="41" t="s">
        <v>21</v>
      </c>
      <c r="J64" s="41">
        <f t="shared" ref="J64:J71" si="10">SUM(K64,L64)</f>
        <v>3950150</v>
      </c>
      <c r="K64" s="41">
        <v>3950150</v>
      </c>
      <c r="L64" s="16" t="s">
        <v>21</v>
      </c>
    </row>
    <row r="65" spans="1:12" ht="45" customHeight="1" x14ac:dyDescent="0.25">
      <c r="A65" s="15">
        <v>4262</v>
      </c>
      <c r="B65" s="48" t="s">
        <v>437</v>
      </c>
      <c r="C65" s="15" t="s">
        <v>438</v>
      </c>
      <c r="D65" s="41">
        <f t="shared" si="8"/>
        <v>6900000</v>
      </c>
      <c r="E65" s="41">
        <v>6900000</v>
      </c>
      <c r="F65" s="41" t="s">
        <v>21</v>
      </c>
      <c r="G65" s="41">
        <f t="shared" si="9"/>
        <v>4900000</v>
      </c>
      <c r="H65" s="41">
        <v>4900000</v>
      </c>
      <c r="I65" s="41" t="s">
        <v>21</v>
      </c>
      <c r="J65" s="41">
        <f t="shared" si="10"/>
        <v>1870100</v>
      </c>
      <c r="K65" s="41">
        <v>1870100</v>
      </c>
      <c r="L65" s="16" t="s">
        <v>21</v>
      </c>
    </row>
    <row r="66" spans="1:12" ht="45" customHeight="1" x14ac:dyDescent="0.25">
      <c r="A66" s="15">
        <v>4263</v>
      </c>
      <c r="B66" s="48" t="s">
        <v>439</v>
      </c>
      <c r="C66" s="15" t="s">
        <v>440</v>
      </c>
      <c r="D66" s="16">
        <f t="shared" si="8"/>
        <v>0</v>
      </c>
      <c r="E66" s="16">
        <v>0</v>
      </c>
      <c r="F66" s="16" t="s">
        <v>21</v>
      </c>
      <c r="G66" s="16">
        <f t="shared" si="9"/>
        <v>0</v>
      </c>
      <c r="H66" s="16">
        <v>0</v>
      </c>
      <c r="I66" s="16" t="s">
        <v>21</v>
      </c>
      <c r="J66" s="16">
        <f t="shared" si="10"/>
        <v>0</v>
      </c>
      <c r="K66" s="16">
        <v>0</v>
      </c>
      <c r="L66" s="16" t="s">
        <v>21</v>
      </c>
    </row>
    <row r="67" spans="1:12" ht="45" customHeight="1" x14ac:dyDescent="0.25">
      <c r="A67" s="15">
        <v>4264</v>
      </c>
      <c r="B67" s="48" t="s">
        <v>441</v>
      </c>
      <c r="C67" s="15" t="s">
        <v>442</v>
      </c>
      <c r="D67" s="41">
        <f t="shared" si="8"/>
        <v>41850000</v>
      </c>
      <c r="E67" s="41">
        <v>41850000</v>
      </c>
      <c r="F67" s="41" t="s">
        <v>21</v>
      </c>
      <c r="G67" s="41">
        <f t="shared" si="9"/>
        <v>42850000</v>
      </c>
      <c r="H67" s="41">
        <v>42850000</v>
      </c>
      <c r="I67" s="41" t="s">
        <v>21</v>
      </c>
      <c r="J67" s="41">
        <f t="shared" si="10"/>
        <v>34799331</v>
      </c>
      <c r="K67" s="41">
        <v>34799331</v>
      </c>
      <c r="L67" s="16" t="s">
        <v>21</v>
      </c>
    </row>
    <row r="68" spans="1:12" ht="45" customHeight="1" x14ac:dyDescent="0.25">
      <c r="A68" s="15">
        <v>4265</v>
      </c>
      <c r="B68" s="48" t="s">
        <v>443</v>
      </c>
      <c r="C68" s="15" t="s">
        <v>444</v>
      </c>
      <c r="D68" s="41">
        <f t="shared" si="8"/>
        <v>0</v>
      </c>
      <c r="E68" s="41">
        <v>0</v>
      </c>
      <c r="F68" s="41" t="s">
        <v>21</v>
      </c>
      <c r="G68" s="41">
        <f t="shared" si="9"/>
        <v>0</v>
      </c>
      <c r="H68" s="41">
        <v>0</v>
      </c>
      <c r="I68" s="41" t="s">
        <v>21</v>
      </c>
      <c r="J68" s="41">
        <f t="shared" si="10"/>
        <v>0</v>
      </c>
      <c r="K68" s="41">
        <v>0</v>
      </c>
      <c r="L68" s="16" t="s">
        <v>21</v>
      </c>
    </row>
    <row r="69" spans="1:12" ht="45" customHeight="1" x14ac:dyDescent="0.25">
      <c r="A69" s="15">
        <v>4266</v>
      </c>
      <c r="B69" s="48" t="s">
        <v>445</v>
      </c>
      <c r="C69" s="15" t="s">
        <v>446</v>
      </c>
      <c r="D69" s="41">
        <f t="shared" si="8"/>
        <v>0</v>
      </c>
      <c r="E69" s="41">
        <v>0</v>
      </c>
      <c r="F69" s="41" t="s">
        <v>21</v>
      </c>
      <c r="G69" s="41">
        <f t="shared" si="9"/>
        <v>0</v>
      </c>
      <c r="H69" s="41">
        <v>0</v>
      </c>
      <c r="I69" s="41" t="s">
        <v>21</v>
      </c>
      <c r="J69" s="41">
        <f t="shared" si="10"/>
        <v>0</v>
      </c>
      <c r="K69" s="41">
        <v>0</v>
      </c>
      <c r="L69" s="16" t="s">
        <v>21</v>
      </c>
    </row>
    <row r="70" spans="1:12" ht="45" customHeight="1" x14ac:dyDescent="0.25">
      <c r="A70" s="15">
        <v>4267</v>
      </c>
      <c r="B70" s="48" t="s">
        <v>447</v>
      </c>
      <c r="C70" s="15" t="s">
        <v>448</v>
      </c>
      <c r="D70" s="41">
        <f t="shared" si="8"/>
        <v>5800000</v>
      </c>
      <c r="E70" s="41">
        <v>5800000</v>
      </c>
      <c r="F70" s="41" t="s">
        <v>21</v>
      </c>
      <c r="G70" s="41">
        <f t="shared" si="9"/>
        <v>6800000</v>
      </c>
      <c r="H70" s="41">
        <v>6800000</v>
      </c>
      <c r="I70" s="41" t="s">
        <v>21</v>
      </c>
      <c r="J70" s="41">
        <f t="shared" si="10"/>
        <v>2529994</v>
      </c>
      <c r="K70" s="41">
        <v>2529994</v>
      </c>
      <c r="L70" s="16" t="s">
        <v>21</v>
      </c>
    </row>
    <row r="71" spans="1:12" ht="45" customHeight="1" x14ac:dyDescent="0.25">
      <c r="A71" s="15">
        <v>4268</v>
      </c>
      <c r="B71" s="48" t="s">
        <v>449</v>
      </c>
      <c r="C71" s="15" t="s">
        <v>450</v>
      </c>
      <c r="D71" s="41">
        <f t="shared" si="8"/>
        <v>11040000</v>
      </c>
      <c r="E71" s="41">
        <v>11040000</v>
      </c>
      <c r="F71" s="41" t="s">
        <v>21</v>
      </c>
      <c r="G71" s="41">
        <f t="shared" si="9"/>
        <v>16040000</v>
      </c>
      <c r="H71" s="41">
        <v>16040000</v>
      </c>
      <c r="I71" s="41" t="s">
        <v>21</v>
      </c>
      <c r="J71" s="41">
        <f t="shared" si="10"/>
        <v>9521310</v>
      </c>
      <c r="K71" s="41">
        <v>9521310</v>
      </c>
      <c r="L71" s="16" t="s">
        <v>21</v>
      </c>
    </row>
    <row r="72" spans="1:12" ht="45" customHeight="1" x14ac:dyDescent="0.25">
      <c r="A72" s="15">
        <v>4300</v>
      </c>
      <c r="B72" s="48" t="s">
        <v>451</v>
      </c>
      <c r="C72" s="15" t="s">
        <v>371</v>
      </c>
      <c r="D72" s="16">
        <f>SUM(D74,D78,D82)</f>
        <v>0</v>
      </c>
      <c r="E72" s="16">
        <f>SUM(E74,E78,E82)</f>
        <v>0</v>
      </c>
      <c r="F72" s="16" t="s">
        <v>21</v>
      </c>
      <c r="G72" s="16">
        <f>SUM(G74,G78,G82)</f>
        <v>0</v>
      </c>
      <c r="H72" s="16">
        <f>SUM(H74,H78,H82)</f>
        <v>0</v>
      </c>
      <c r="I72" s="16" t="s">
        <v>21</v>
      </c>
      <c r="J72" s="16">
        <f>SUM(J74,J78,J82)</f>
        <v>0</v>
      </c>
      <c r="K72" s="16">
        <f>SUM(K74,K78,K82)</f>
        <v>0</v>
      </c>
      <c r="L72" s="16" t="s">
        <v>21</v>
      </c>
    </row>
    <row r="73" spans="1:12" ht="45" customHeight="1" x14ac:dyDescent="0.25">
      <c r="A73" s="15"/>
      <c r="B73" s="48" t="s">
        <v>369</v>
      </c>
      <c r="C73" s="15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45" customHeight="1" x14ac:dyDescent="0.25">
      <c r="A74" s="15">
        <v>4310</v>
      </c>
      <c r="B74" s="48" t="s">
        <v>452</v>
      </c>
      <c r="C74" s="15" t="s">
        <v>371</v>
      </c>
      <c r="D74" s="16">
        <f>SUM(D76:D77)</f>
        <v>0</v>
      </c>
      <c r="E74" s="16">
        <f>SUM(E76:E77)</f>
        <v>0</v>
      </c>
      <c r="F74" s="16" t="s">
        <v>21</v>
      </c>
      <c r="G74" s="16">
        <f>SUM(G76:G77)</f>
        <v>0</v>
      </c>
      <c r="H74" s="16">
        <f>SUM(H76:H77)</f>
        <v>0</v>
      </c>
      <c r="I74" s="16" t="s">
        <v>21</v>
      </c>
      <c r="J74" s="16">
        <f>SUM(J76:J77)</f>
        <v>0</v>
      </c>
      <c r="K74" s="16">
        <f>SUM(K76:K77)</f>
        <v>0</v>
      </c>
      <c r="L74" s="16" t="s">
        <v>21</v>
      </c>
    </row>
    <row r="75" spans="1:12" ht="45" customHeight="1" x14ac:dyDescent="0.25">
      <c r="A75" s="15"/>
      <c r="B75" s="48" t="s">
        <v>167</v>
      </c>
      <c r="C75" s="15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45" customHeight="1" x14ac:dyDescent="0.25">
      <c r="A76" s="15">
        <v>4311</v>
      </c>
      <c r="B76" s="48" t="s">
        <v>453</v>
      </c>
      <c r="C76" s="15" t="s">
        <v>454</v>
      </c>
      <c r="D76" s="16">
        <f>SUM(E76,F76)</f>
        <v>0</v>
      </c>
      <c r="E76" s="16">
        <v>0</v>
      </c>
      <c r="F76" s="16" t="s">
        <v>21</v>
      </c>
      <c r="G76" s="16">
        <f>SUM(H76,I76)</f>
        <v>0</v>
      </c>
      <c r="H76" s="16">
        <v>0</v>
      </c>
      <c r="I76" s="16" t="s">
        <v>21</v>
      </c>
      <c r="J76" s="16">
        <f>SUM(K76,L76)</f>
        <v>0</v>
      </c>
      <c r="K76" s="16">
        <v>0</v>
      </c>
      <c r="L76" s="16" t="s">
        <v>21</v>
      </c>
    </row>
    <row r="77" spans="1:12" ht="45" customHeight="1" x14ac:dyDescent="0.25">
      <c r="A77" s="15">
        <v>4312</v>
      </c>
      <c r="B77" s="48" t="s">
        <v>455</v>
      </c>
      <c r="C77" s="15" t="s">
        <v>456</v>
      </c>
      <c r="D77" s="16">
        <f>SUM(E77,F77)</f>
        <v>0</v>
      </c>
      <c r="E77" s="16">
        <v>0</v>
      </c>
      <c r="F77" s="16" t="s">
        <v>21</v>
      </c>
      <c r="G77" s="16">
        <f>SUM(H77,I77)</f>
        <v>0</v>
      </c>
      <c r="H77" s="16">
        <v>0</v>
      </c>
      <c r="I77" s="16" t="s">
        <v>21</v>
      </c>
      <c r="J77" s="16">
        <f>SUM(K77,L77)</f>
        <v>0</v>
      </c>
      <c r="K77" s="16">
        <v>0</v>
      </c>
      <c r="L77" s="16" t="s">
        <v>21</v>
      </c>
    </row>
    <row r="78" spans="1:12" ht="45" customHeight="1" x14ac:dyDescent="0.25">
      <c r="A78" s="15">
        <v>4320</v>
      </c>
      <c r="B78" s="48" t="s">
        <v>457</v>
      </c>
      <c r="C78" s="15" t="s">
        <v>371</v>
      </c>
      <c r="D78" s="16">
        <f>SUM(D80:D81)</f>
        <v>0</v>
      </c>
      <c r="E78" s="16">
        <f>SUM(E80:E81)</f>
        <v>0</v>
      </c>
      <c r="F78" s="16" t="s">
        <v>21</v>
      </c>
      <c r="G78" s="16">
        <f>SUM(G80:G81)</f>
        <v>0</v>
      </c>
      <c r="H78" s="16">
        <f>SUM(H80:H81)</f>
        <v>0</v>
      </c>
      <c r="I78" s="16" t="s">
        <v>21</v>
      </c>
      <c r="J78" s="16">
        <f>SUM(J80:J81)</f>
        <v>0</v>
      </c>
      <c r="K78" s="16">
        <f>SUM(K80:K81)</f>
        <v>0</v>
      </c>
      <c r="L78" s="16" t="s">
        <v>21</v>
      </c>
    </row>
    <row r="79" spans="1:12" ht="45" customHeight="1" x14ac:dyDescent="0.25">
      <c r="A79" s="15"/>
      <c r="B79" s="48" t="s">
        <v>167</v>
      </c>
      <c r="C79" s="15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45" customHeight="1" x14ac:dyDescent="0.25">
      <c r="A80" s="15">
        <v>4321</v>
      </c>
      <c r="B80" s="48" t="s">
        <v>458</v>
      </c>
      <c r="C80" s="15" t="s">
        <v>459</v>
      </c>
      <c r="D80" s="16">
        <f>SUM(E80,F80)</f>
        <v>0</v>
      </c>
      <c r="E80" s="16">
        <v>0</v>
      </c>
      <c r="F80" s="16" t="s">
        <v>21</v>
      </c>
      <c r="G80" s="16">
        <f>SUM(H80,I80)</f>
        <v>0</v>
      </c>
      <c r="H80" s="16">
        <v>0</v>
      </c>
      <c r="I80" s="16" t="s">
        <v>21</v>
      </c>
      <c r="J80" s="16">
        <f>SUM(K80,L80)</f>
        <v>0</v>
      </c>
      <c r="K80" s="16">
        <v>0</v>
      </c>
      <c r="L80" s="16" t="s">
        <v>21</v>
      </c>
    </row>
    <row r="81" spans="1:12" ht="45" customHeight="1" x14ac:dyDescent="0.25">
      <c r="A81" s="15">
        <v>4322</v>
      </c>
      <c r="B81" s="48" t="s">
        <v>460</v>
      </c>
      <c r="C81" s="15" t="s">
        <v>461</v>
      </c>
      <c r="D81" s="16">
        <f>SUM(E81,F81)</f>
        <v>0</v>
      </c>
      <c r="E81" s="16">
        <v>0</v>
      </c>
      <c r="F81" s="16" t="s">
        <v>21</v>
      </c>
      <c r="G81" s="16">
        <f>SUM(H81,I81)</f>
        <v>0</v>
      </c>
      <c r="H81" s="16">
        <v>0</v>
      </c>
      <c r="I81" s="16" t="s">
        <v>21</v>
      </c>
      <c r="J81" s="16">
        <f>SUM(K81,L81)</f>
        <v>0</v>
      </c>
      <c r="K81" s="16">
        <v>0</v>
      </c>
      <c r="L81" s="16" t="s">
        <v>21</v>
      </c>
    </row>
    <row r="82" spans="1:12" ht="45" customHeight="1" x14ac:dyDescent="0.25">
      <c r="A82" s="15">
        <v>4330</v>
      </c>
      <c r="B82" s="48" t="s">
        <v>462</v>
      </c>
      <c r="C82" s="15" t="s">
        <v>371</v>
      </c>
      <c r="D82" s="16">
        <f>SUM(D84:D86)</f>
        <v>0</v>
      </c>
      <c r="E82" s="16">
        <f>SUM(E84:E86)</f>
        <v>0</v>
      </c>
      <c r="F82" s="16" t="s">
        <v>21</v>
      </c>
      <c r="G82" s="16">
        <f>SUM(G84:G86)</f>
        <v>0</v>
      </c>
      <c r="H82" s="16">
        <f>SUM(H84:H86)</f>
        <v>0</v>
      </c>
      <c r="I82" s="16" t="s">
        <v>21</v>
      </c>
      <c r="J82" s="16">
        <f>SUM(J84:J86)</f>
        <v>0</v>
      </c>
      <c r="K82" s="16">
        <f>SUM(K84:K86)</f>
        <v>0</v>
      </c>
      <c r="L82" s="16" t="s">
        <v>21</v>
      </c>
    </row>
    <row r="83" spans="1:12" ht="45" customHeight="1" x14ac:dyDescent="0.25">
      <c r="A83" s="15"/>
      <c r="B83" s="48" t="s">
        <v>167</v>
      </c>
      <c r="C83" s="15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45" customHeight="1" x14ac:dyDescent="0.25">
      <c r="A84" s="15">
        <v>4331</v>
      </c>
      <c r="B84" s="48" t="s">
        <v>463</v>
      </c>
      <c r="C84" s="15" t="s">
        <v>464</v>
      </c>
      <c r="D84" s="16">
        <f>SUM(E84,F84)</f>
        <v>0</v>
      </c>
      <c r="E84" s="16">
        <v>0</v>
      </c>
      <c r="F84" s="16" t="s">
        <v>21</v>
      </c>
      <c r="G84" s="16">
        <f>SUM(H84,I84)</f>
        <v>0</v>
      </c>
      <c r="H84" s="16">
        <v>0</v>
      </c>
      <c r="I84" s="16" t="s">
        <v>21</v>
      </c>
      <c r="J84" s="16">
        <f>SUM(K84,L84)</f>
        <v>0</v>
      </c>
      <c r="K84" s="16">
        <v>0</v>
      </c>
      <c r="L84" s="16" t="s">
        <v>21</v>
      </c>
    </row>
    <row r="85" spans="1:12" ht="45" customHeight="1" x14ac:dyDescent="0.25">
      <c r="A85" s="15">
        <v>4332</v>
      </c>
      <c r="B85" s="48" t="s">
        <v>465</v>
      </c>
      <c r="C85" s="15" t="s">
        <v>466</v>
      </c>
      <c r="D85" s="16">
        <f>SUM(E85,F85)</f>
        <v>0</v>
      </c>
      <c r="E85" s="16">
        <v>0</v>
      </c>
      <c r="F85" s="16" t="s">
        <v>21</v>
      </c>
      <c r="G85" s="16">
        <f>SUM(H85,I85)</f>
        <v>0</v>
      </c>
      <c r="H85" s="16">
        <v>0</v>
      </c>
      <c r="I85" s="16" t="s">
        <v>21</v>
      </c>
      <c r="J85" s="16">
        <f>SUM(K85,L85)</f>
        <v>0</v>
      </c>
      <c r="K85" s="16">
        <v>0</v>
      </c>
      <c r="L85" s="16" t="s">
        <v>21</v>
      </c>
    </row>
    <row r="86" spans="1:12" ht="45" customHeight="1" x14ac:dyDescent="0.25">
      <c r="A86" s="15">
        <v>4333</v>
      </c>
      <c r="B86" s="48" t="s">
        <v>467</v>
      </c>
      <c r="C86" s="15" t="s">
        <v>468</v>
      </c>
      <c r="D86" s="16">
        <f>SUM(E86,F86)</f>
        <v>0</v>
      </c>
      <c r="E86" s="16">
        <v>0</v>
      </c>
      <c r="F86" s="16" t="s">
        <v>21</v>
      </c>
      <c r="G86" s="16">
        <f>SUM(H86,I86)</f>
        <v>0</v>
      </c>
      <c r="H86" s="16">
        <v>0</v>
      </c>
      <c r="I86" s="16" t="s">
        <v>21</v>
      </c>
      <c r="J86" s="16">
        <f>SUM(K86,L86)</f>
        <v>0</v>
      </c>
      <c r="K86" s="16">
        <v>0</v>
      </c>
      <c r="L86" s="16" t="s">
        <v>21</v>
      </c>
    </row>
    <row r="87" spans="1:12" ht="45" customHeight="1" x14ac:dyDescent="0.25">
      <c r="A87" s="15">
        <v>4400</v>
      </c>
      <c r="B87" s="48" t="s">
        <v>469</v>
      </c>
      <c r="C87" s="15" t="s">
        <v>371</v>
      </c>
      <c r="D87" s="16">
        <f>SUM(D89,D93)</f>
        <v>0</v>
      </c>
      <c r="E87" s="16">
        <f>SUM(E89,E93)</f>
        <v>0</v>
      </c>
      <c r="F87" s="16" t="s">
        <v>21</v>
      </c>
      <c r="G87" s="16">
        <f>SUM(G89,G93)</f>
        <v>0</v>
      </c>
      <c r="H87" s="16">
        <f>SUM(H89,H93)</f>
        <v>0</v>
      </c>
      <c r="I87" s="16" t="s">
        <v>21</v>
      </c>
      <c r="J87" s="16">
        <f>SUM(J89,J93)</f>
        <v>0</v>
      </c>
      <c r="K87" s="16">
        <f>SUM(K89,K93)</f>
        <v>0</v>
      </c>
      <c r="L87" s="16" t="s">
        <v>21</v>
      </c>
    </row>
    <row r="88" spans="1:12" ht="45" customHeight="1" x14ac:dyDescent="0.25">
      <c r="A88" s="15"/>
      <c r="B88" s="48" t="s">
        <v>369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45" customHeight="1" x14ac:dyDescent="0.25">
      <c r="A89" s="15">
        <v>4410</v>
      </c>
      <c r="B89" s="48" t="s">
        <v>470</v>
      </c>
      <c r="C89" s="15" t="s">
        <v>371</v>
      </c>
      <c r="D89" s="41">
        <f>SUM(D91:D92)</f>
        <v>0</v>
      </c>
      <c r="E89" s="41">
        <f>SUM(E91:E92)</f>
        <v>0</v>
      </c>
      <c r="F89" s="41" t="s">
        <v>21</v>
      </c>
      <c r="G89" s="41">
        <f>SUM(G91:G92)</f>
        <v>0</v>
      </c>
      <c r="H89" s="41">
        <f>SUM(H91:H92)</f>
        <v>0</v>
      </c>
      <c r="I89" s="41" t="s">
        <v>21</v>
      </c>
      <c r="J89" s="41">
        <f>SUM(J91:J92)</f>
        <v>0</v>
      </c>
      <c r="K89" s="41">
        <f>SUM(K91:K92)</f>
        <v>0</v>
      </c>
      <c r="L89" s="41" t="s">
        <v>21</v>
      </c>
    </row>
    <row r="90" spans="1:12" ht="45" customHeight="1" x14ac:dyDescent="0.25">
      <c r="A90" s="15"/>
      <c r="B90" s="48" t="s">
        <v>167</v>
      </c>
      <c r="C90" s="15"/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45" customHeight="1" x14ac:dyDescent="0.25">
      <c r="A91" s="15">
        <v>4411</v>
      </c>
      <c r="B91" s="48" t="s">
        <v>471</v>
      </c>
      <c r="C91" s="15" t="s">
        <v>472</v>
      </c>
      <c r="D91" s="41">
        <f>SUM(E91,F91)</f>
        <v>0</v>
      </c>
      <c r="E91" s="41">
        <v>0</v>
      </c>
      <c r="F91" s="41" t="s">
        <v>21</v>
      </c>
      <c r="G91" s="41">
        <f>SUM(H91,I91)</f>
        <v>0</v>
      </c>
      <c r="H91" s="41">
        <v>0</v>
      </c>
      <c r="I91" s="41" t="s">
        <v>21</v>
      </c>
      <c r="J91" s="41">
        <f>SUM(K91,L91)</f>
        <v>0</v>
      </c>
      <c r="K91" s="41">
        <v>0</v>
      </c>
      <c r="L91" s="41" t="s">
        <v>21</v>
      </c>
    </row>
    <row r="92" spans="1:12" ht="45" customHeight="1" x14ac:dyDescent="0.25">
      <c r="A92" s="15">
        <v>4412</v>
      </c>
      <c r="B92" s="48" t="s">
        <v>473</v>
      </c>
      <c r="C92" s="15" t="s">
        <v>474</v>
      </c>
      <c r="D92" s="41">
        <f>SUM(E92,F92)</f>
        <v>0</v>
      </c>
      <c r="E92" s="41">
        <v>0</v>
      </c>
      <c r="F92" s="41" t="s">
        <v>21</v>
      </c>
      <c r="G92" s="41">
        <f>SUM(H92,I92)</f>
        <v>0</v>
      </c>
      <c r="H92" s="41">
        <v>0</v>
      </c>
      <c r="I92" s="41" t="s">
        <v>21</v>
      </c>
      <c r="J92" s="41">
        <f>SUM(K92,L92)</f>
        <v>0</v>
      </c>
      <c r="K92" s="41">
        <v>0</v>
      </c>
      <c r="L92" s="41" t="s">
        <v>21</v>
      </c>
    </row>
    <row r="93" spans="1:12" ht="45" customHeight="1" x14ac:dyDescent="0.25">
      <c r="A93" s="15">
        <v>4420</v>
      </c>
      <c r="B93" s="48" t="s">
        <v>475</v>
      </c>
      <c r="C93" s="15" t="s">
        <v>371</v>
      </c>
      <c r="D93" s="41">
        <f>SUM(D95:D96)</f>
        <v>0</v>
      </c>
      <c r="E93" s="41">
        <f>SUM(E95:E96)</f>
        <v>0</v>
      </c>
      <c r="F93" s="41" t="s">
        <v>21</v>
      </c>
      <c r="G93" s="41">
        <f>SUM(G95:G96)</f>
        <v>0</v>
      </c>
      <c r="H93" s="41">
        <f>SUM(H95:H96)</f>
        <v>0</v>
      </c>
      <c r="I93" s="41" t="s">
        <v>21</v>
      </c>
      <c r="J93" s="41">
        <f>SUM(J95:J96)</f>
        <v>0</v>
      </c>
      <c r="K93" s="41">
        <f>SUM(K95:K96)</f>
        <v>0</v>
      </c>
      <c r="L93" s="41" t="s">
        <v>21</v>
      </c>
    </row>
    <row r="94" spans="1:12" ht="45" customHeight="1" x14ac:dyDescent="0.25">
      <c r="A94" s="15"/>
      <c r="B94" s="48" t="s">
        <v>167</v>
      </c>
      <c r="C94" s="15"/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45" customHeight="1" x14ac:dyDescent="0.25">
      <c r="A95" s="15">
        <v>4421</v>
      </c>
      <c r="B95" s="48" t="s">
        <v>476</v>
      </c>
      <c r="C95" s="15" t="s">
        <v>477</v>
      </c>
      <c r="D95" s="41">
        <f>SUM(E95,F95)</f>
        <v>0</v>
      </c>
      <c r="E95" s="41">
        <v>0</v>
      </c>
      <c r="F95" s="41" t="s">
        <v>21</v>
      </c>
      <c r="G95" s="41">
        <f>SUM(H95,I95)</f>
        <v>0</v>
      </c>
      <c r="H95" s="41">
        <v>0</v>
      </c>
      <c r="I95" s="41" t="s">
        <v>21</v>
      </c>
      <c r="J95" s="41">
        <f>SUM(K95,L95)</f>
        <v>0</v>
      </c>
      <c r="K95" s="41">
        <v>0</v>
      </c>
      <c r="L95" s="41" t="s">
        <v>21</v>
      </c>
    </row>
    <row r="96" spans="1:12" ht="45" customHeight="1" x14ac:dyDescent="0.25">
      <c r="A96" s="15">
        <v>4422</v>
      </c>
      <c r="B96" s="48" t="s">
        <v>478</v>
      </c>
      <c r="C96" s="15" t="s">
        <v>479</v>
      </c>
      <c r="D96" s="41">
        <f>SUM(E96,F96)</f>
        <v>0</v>
      </c>
      <c r="E96" s="41">
        <v>0</v>
      </c>
      <c r="F96" s="41" t="s">
        <v>21</v>
      </c>
      <c r="G96" s="41">
        <f>SUM(H96,I96)</f>
        <v>0</v>
      </c>
      <c r="H96" s="41">
        <v>0</v>
      </c>
      <c r="I96" s="41" t="s">
        <v>21</v>
      </c>
      <c r="J96" s="41">
        <f>SUM(K96,L96)</f>
        <v>0</v>
      </c>
      <c r="K96" s="41">
        <v>0</v>
      </c>
      <c r="L96" s="41" t="s">
        <v>21</v>
      </c>
    </row>
    <row r="97" spans="1:12" ht="45" customHeight="1" x14ac:dyDescent="0.25">
      <c r="A97" s="15">
        <v>4500</v>
      </c>
      <c r="B97" s="48" t="s">
        <v>480</v>
      </c>
      <c r="C97" s="15"/>
      <c r="D97" s="41">
        <f>SUM(D99,D103,D107,D115)</f>
        <v>825375000</v>
      </c>
      <c r="E97" s="41">
        <f>SUM(E99,E103,E107,E115)</f>
        <v>825375000</v>
      </c>
      <c r="F97" s="41" t="s">
        <v>21</v>
      </c>
      <c r="G97" s="41">
        <f>SUM(G99,G103,G107,G115)</f>
        <v>815008500</v>
      </c>
      <c r="H97" s="41">
        <f>SUM(H99,H103,H107,H115)</f>
        <v>815008500</v>
      </c>
      <c r="I97" s="41" t="s">
        <v>21</v>
      </c>
      <c r="J97" s="41">
        <f>SUM(J99,J103,J107,J115)</f>
        <v>734054883</v>
      </c>
      <c r="K97" s="41">
        <f>SUM(K99,K103,K107,K115)</f>
        <v>734054883</v>
      </c>
      <c r="L97" s="41" t="s">
        <v>21</v>
      </c>
    </row>
    <row r="98" spans="1:12" ht="45" customHeight="1" x14ac:dyDescent="0.25">
      <c r="A98" s="15"/>
      <c r="B98" s="48" t="s">
        <v>369</v>
      </c>
      <c r="C98" s="15"/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45" customHeight="1" x14ac:dyDescent="0.25">
      <c r="A99" s="15">
        <v>4510</v>
      </c>
      <c r="B99" s="48" t="s">
        <v>481</v>
      </c>
      <c r="C99" s="15" t="s">
        <v>371</v>
      </c>
      <c r="D99" s="41">
        <f>SUM(D101:D102)</f>
        <v>0</v>
      </c>
      <c r="E99" s="41">
        <f>SUM(E101:E102)</f>
        <v>0</v>
      </c>
      <c r="F99" s="41" t="s">
        <v>21</v>
      </c>
      <c r="G99" s="41">
        <f>SUM(G101:G102)</f>
        <v>0</v>
      </c>
      <c r="H99" s="41">
        <f>SUM(H101:H102)</f>
        <v>0</v>
      </c>
      <c r="I99" s="41" t="s">
        <v>21</v>
      </c>
      <c r="J99" s="41">
        <f>SUM(J101:J102)</f>
        <v>0</v>
      </c>
      <c r="K99" s="41">
        <f>SUM(K101:K102)</f>
        <v>0</v>
      </c>
      <c r="L99" s="41" t="s">
        <v>21</v>
      </c>
    </row>
    <row r="100" spans="1:12" ht="45" customHeight="1" x14ac:dyDescent="0.25">
      <c r="A100" s="15"/>
      <c r="B100" s="48" t="s">
        <v>167</v>
      </c>
      <c r="C100" s="15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45" customHeight="1" x14ac:dyDescent="0.25">
      <c r="A101" s="15">
        <v>4511</v>
      </c>
      <c r="B101" s="48" t="s">
        <v>482</v>
      </c>
      <c r="C101" s="15" t="s">
        <v>483</v>
      </c>
      <c r="D101" s="41">
        <f>SUM(E101,F101)</f>
        <v>0</v>
      </c>
      <c r="E101" s="41">
        <v>0</v>
      </c>
      <c r="F101" s="41" t="s">
        <v>21</v>
      </c>
      <c r="G101" s="41">
        <f>SUM(H101,I101)</f>
        <v>0</v>
      </c>
      <c r="H101" s="41">
        <v>0</v>
      </c>
      <c r="I101" s="41" t="s">
        <v>21</v>
      </c>
      <c r="J101" s="41">
        <f>SUM(K101,L101)</f>
        <v>0</v>
      </c>
      <c r="K101" s="41">
        <v>0</v>
      </c>
      <c r="L101" s="41" t="s">
        <v>21</v>
      </c>
    </row>
    <row r="102" spans="1:12" ht="45" customHeight="1" x14ac:dyDescent="0.25">
      <c r="A102" s="15">
        <v>4512</v>
      </c>
      <c r="B102" s="48" t="s">
        <v>484</v>
      </c>
      <c r="C102" s="15" t="s">
        <v>485</v>
      </c>
      <c r="D102" s="41">
        <f>SUM(E102,F102)</f>
        <v>0</v>
      </c>
      <c r="E102" s="41">
        <v>0</v>
      </c>
      <c r="F102" s="41" t="s">
        <v>21</v>
      </c>
      <c r="G102" s="41">
        <f>SUM(H102,I102)</f>
        <v>0</v>
      </c>
      <c r="H102" s="41">
        <v>0</v>
      </c>
      <c r="I102" s="41" t="s">
        <v>21</v>
      </c>
      <c r="J102" s="41">
        <f>SUM(K102,L102)</f>
        <v>0</v>
      </c>
      <c r="K102" s="41">
        <v>0</v>
      </c>
      <c r="L102" s="41" t="s">
        <v>21</v>
      </c>
    </row>
    <row r="103" spans="1:12" ht="45" customHeight="1" x14ac:dyDescent="0.25">
      <c r="A103" s="15">
        <v>4520</v>
      </c>
      <c r="B103" s="48" t="s">
        <v>486</v>
      </c>
      <c r="C103" s="15" t="s">
        <v>371</v>
      </c>
      <c r="D103" s="41">
        <f>SUM(D105:D106)</f>
        <v>0</v>
      </c>
      <c r="E103" s="41">
        <f>SUM(E105:E106)</f>
        <v>0</v>
      </c>
      <c r="F103" s="41" t="s">
        <v>21</v>
      </c>
      <c r="G103" s="41">
        <f>SUM(G105:G106)</f>
        <v>0</v>
      </c>
      <c r="H103" s="41">
        <f>SUM(H105:H106)</f>
        <v>0</v>
      </c>
      <c r="I103" s="41" t="s">
        <v>21</v>
      </c>
      <c r="J103" s="41">
        <f>SUM(J105:J106)</f>
        <v>0</v>
      </c>
      <c r="K103" s="41">
        <f>SUM(K105:K106)</f>
        <v>0</v>
      </c>
      <c r="L103" s="41" t="s">
        <v>21</v>
      </c>
    </row>
    <row r="104" spans="1:12" ht="45" customHeight="1" x14ac:dyDescent="0.25">
      <c r="A104" s="15"/>
      <c r="B104" s="48" t="s">
        <v>167</v>
      </c>
      <c r="C104" s="15"/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45" customHeight="1" x14ac:dyDescent="0.25">
      <c r="A105" s="15">
        <v>4521</v>
      </c>
      <c r="B105" s="48" t="s">
        <v>487</v>
      </c>
      <c r="C105" s="15" t="s">
        <v>488</v>
      </c>
      <c r="D105" s="41">
        <f>SUM(E105,F105)</f>
        <v>0</v>
      </c>
      <c r="E105" s="41">
        <v>0</v>
      </c>
      <c r="F105" s="41" t="s">
        <v>21</v>
      </c>
      <c r="G105" s="41">
        <f>SUM(H105,I105)</f>
        <v>0</v>
      </c>
      <c r="H105" s="41">
        <v>0</v>
      </c>
      <c r="I105" s="41" t="s">
        <v>21</v>
      </c>
      <c r="J105" s="41">
        <f>SUM(K105,L105)</f>
        <v>0</v>
      </c>
      <c r="K105" s="41">
        <v>0</v>
      </c>
      <c r="L105" s="41" t="s">
        <v>21</v>
      </c>
    </row>
    <row r="106" spans="1:12" ht="45" customHeight="1" x14ac:dyDescent="0.25">
      <c r="A106" s="15">
        <v>4522</v>
      </c>
      <c r="B106" s="48" t="s">
        <v>489</v>
      </c>
      <c r="C106" s="15" t="s">
        <v>490</v>
      </c>
      <c r="D106" s="41">
        <f>SUM(E106,F106)</f>
        <v>0</v>
      </c>
      <c r="E106" s="41">
        <v>0</v>
      </c>
      <c r="F106" s="41" t="s">
        <v>21</v>
      </c>
      <c r="G106" s="41">
        <f>SUM(H106,I106)</f>
        <v>0</v>
      </c>
      <c r="H106" s="41">
        <v>0</v>
      </c>
      <c r="I106" s="41" t="s">
        <v>21</v>
      </c>
      <c r="J106" s="41">
        <f>SUM(K106,L106)</f>
        <v>0</v>
      </c>
      <c r="K106" s="41">
        <v>0</v>
      </c>
      <c r="L106" s="41" t="s">
        <v>21</v>
      </c>
    </row>
    <row r="107" spans="1:12" ht="45" customHeight="1" x14ac:dyDescent="0.25">
      <c r="A107" s="15">
        <v>4530</v>
      </c>
      <c r="B107" s="48" t="s">
        <v>491</v>
      </c>
      <c r="C107" s="15" t="s">
        <v>371</v>
      </c>
      <c r="D107" s="41">
        <f>SUM(D109:D111)</f>
        <v>825375000</v>
      </c>
      <c r="E107" s="41">
        <f>SUM(E109:E111)</f>
        <v>825375000</v>
      </c>
      <c r="F107" s="41" t="s">
        <v>21</v>
      </c>
      <c r="G107" s="41">
        <f>SUM(G109:G111)</f>
        <v>797294500</v>
      </c>
      <c r="H107" s="41">
        <f>SUM(H109:H111)</f>
        <v>797294500</v>
      </c>
      <c r="I107" s="41" t="s">
        <v>21</v>
      </c>
      <c r="J107" s="41">
        <f>SUM(J109:J111)</f>
        <v>716341683</v>
      </c>
      <c r="K107" s="41">
        <f>SUM(K109:K111)</f>
        <v>716341683</v>
      </c>
      <c r="L107" s="41" t="s">
        <v>21</v>
      </c>
    </row>
    <row r="108" spans="1:12" ht="45" customHeight="1" x14ac:dyDescent="0.25">
      <c r="A108" s="15"/>
      <c r="B108" s="48" t="s">
        <v>167</v>
      </c>
      <c r="C108" s="15"/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45" customHeight="1" x14ac:dyDescent="0.25">
      <c r="A109" s="15">
        <v>4531</v>
      </c>
      <c r="B109" s="48" t="s">
        <v>492</v>
      </c>
      <c r="C109" s="15" t="s">
        <v>493</v>
      </c>
      <c r="D109" s="41">
        <f>SUM(E109,F109)</f>
        <v>0</v>
      </c>
      <c r="E109" s="41">
        <v>0</v>
      </c>
      <c r="F109" s="41" t="s">
        <v>21</v>
      </c>
      <c r="G109" s="41">
        <f>SUM(H109,I109)</f>
        <v>5700000</v>
      </c>
      <c r="H109" s="41">
        <v>5700000</v>
      </c>
      <c r="I109" s="41" t="s">
        <v>21</v>
      </c>
      <c r="J109" s="41">
        <f>SUM(K109,L109)</f>
        <v>4950000</v>
      </c>
      <c r="K109" s="41">
        <v>4950000</v>
      </c>
      <c r="L109" s="41" t="s">
        <v>21</v>
      </c>
    </row>
    <row r="110" spans="1:12" ht="45" customHeight="1" x14ac:dyDescent="0.25">
      <c r="A110" s="15">
        <v>4532</v>
      </c>
      <c r="B110" s="48" t="s">
        <v>494</v>
      </c>
      <c r="C110" s="15" t="s">
        <v>495</v>
      </c>
      <c r="D110" s="41">
        <f>SUM(E110,F110)</f>
        <v>0</v>
      </c>
      <c r="E110" s="41">
        <v>0</v>
      </c>
      <c r="F110" s="41" t="s">
        <v>21</v>
      </c>
      <c r="G110" s="41">
        <f>SUM(H110,I110)</f>
        <v>0</v>
      </c>
      <c r="H110" s="41">
        <v>0</v>
      </c>
      <c r="I110" s="41" t="s">
        <v>21</v>
      </c>
      <c r="J110" s="41">
        <f>SUM(K110,L110)</f>
        <v>0</v>
      </c>
      <c r="K110" s="41">
        <v>0</v>
      </c>
      <c r="L110" s="41" t="s">
        <v>21</v>
      </c>
    </row>
    <row r="111" spans="1:12" ht="45" customHeight="1" x14ac:dyDescent="0.25">
      <c r="A111" s="15">
        <v>4533</v>
      </c>
      <c r="B111" s="48" t="s">
        <v>496</v>
      </c>
      <c r="C111" s="15" t="s">
        <v>497</v>
      </c>
      <c r="D111" s="41">
        <f>SUM(D112,D113,D114)</f>
        <v>825375000</v>
      </c>
      <c r="E111" s="41">
        <f>SUM(E112,E113,E114)</f>
        <v>825375000</v>
      </c>
      <c r="F111" s="41" t="s">
        <v>21</v>
      </c>
      <c r="G111" s="41">
        <f>SUM(G112,G113,G114)</f>
        <v>791594500</v>
      </c>
      <c r="H111" s="41">
        <f>SUM(H112,H113,H114)</f>
        <v>791594500</v>
      </c>
      <c r="I111" s="41" t="s">
        <v>21</v>
      </c>
      <c r="J111" s="41">
        <f>SUM(J112,J113,J114)</f>
        <v>711391683</v>
      </c>
      <c r="K111" s="41">
        <f>SUM(K112,K113,K114)</f>
        <v>711391683</v>
      </c>
      <c r="L111" s="41" t="s">
        <v>21</v>
      </c>
    </row>
    <row r="112" spans="1:12" ht="45" customHeight="1" x14ac:dyDescent="0.25">
      <c r="A112" s="15">
        <v>4534</v>
      </c>
      <c r="B112" s="48" t="s">
        <v>498</v>
      </c>
      <c r="C112" s="15"/>
      <c r="D112" s="41">
        <f>SUM(E112,F112)</f>
        <v>0</v>
      </c>
      <c r="E112" s="41">
        <v>0</v>
      </c>
      <c r="F112" s="41" t="s">
        <v>21</v>
      </c>
      <c r="G112" s="41">
        <f>SUM(H112,I112)</f>
        <v>0</v>
      </c>
      <c r="H112" s="41">
        <v>0</v>
      </c>
      <c r="I112" s="41" t="s">
        <v>21</v>
      </c>
      <c r="J112" s="41">
        <f>SUM(K112,L112)</f>
        <v>0</v>
      </c>
      <c r="K112" s="41">
        <v>0</v>
      </c>
      <c r="L112" s="41" t="s">
        <v>21</v>
      </c>
    </row>
    <row r="113" spans="1:12" ht="45" customHeight="1" x14ac:dyDescent="0.25">
      <c r="A113" s="15">
        <v>4535</v>
      </c>
      <c r="B113" s="48" t="s">
        <v>499</v>
      </c>
      <c r="C113" s="15"/>
      <c r="D113" s="41">
        <f>SUM(E113,F113)</f>
        <v>0</v>
      </c>
      <c r="E113" s="41">
        <v>0</v>
      </c>
      <c r="F113" s="41" t="s">
        <v>21</v>
      </c>
      <c r="G113" s="41">
        <f>SUM(H113,I113)</f>
        <v>0</v>
      </c>
      <c r="H113" s="41">
        <v>0</v>
      </c>
      <c r="I113" s="41" t="s">
        <v>21</v>
      </c>
      <c r="J113" s="41">
        <f>SUM(K113,L113)</f>
        <v>0</v>
      </c>
      <c r="K113" s="41">
        <v>0</v>
      </c>
      <c r="L113" s="41" t="s">
        <v>21</v>
      </c>
    </row>
    <row r="114" spans="1:12" ht="45" customHeight="1" x14ac:dyDescent="0.25">
      <c r="A114" s="15">
        <v>4536</v>
      </c>
      <c r="B114" s="48" t="s">
        <v>500</v>
      </c>
      <c r="C114" s="15"/>
      <c r="D114" s="41">
        <f>SUM(E114,F114)</f>
        <v>825375000</v>
      </c>
      <c r="E114" s="41">
        <f>825375000-SUM(E113,E116)</f>
        <v>825375000</v>
      </c>
      <c r="F114" s="41" t="s">
        <v>21</v>
      </c>
      <c r="G114" s="41">
        <f>SUM(H114,I114)</f>
        <v>791594500</v>
      </c>
      <c r="H114" s="41">
        <f>791594500-SUM(H113,H116)</f>
        <v>791594500</v>
      </c>
      <c r="I114" s="41" t="s">
        <v>21</v>
      </c>
      <c r="J114" s="41">
        <f>SUM(K114,L114)</f>
        <v>711391683</v>
      </c>
      <c r="K114" s="41">
        <f>711391683-SUM(K113,K116)</f>
        <v>711391683</v>
      </c>
      <c r="L114" s="41" t="s">
        <v>21</v>
      </c>
    </row>
    <row r="115" spans="1:12" ht="45" customHeight="1" x14ac:dyDescent="0.25">
      <c r="A115" s="15">
        <v>4540</v>
      </c>
      <c r="B115" s="48" t="s">
        <v>501</v>
      </c>
      <c r="C115" s="15" t="s">
        <v>371</v>
      </c>
      <c r="D115" s="41">
        <f>SUM(D117:D119)</f>
        <v>0</v>
      </c>
      <c r="E115" s="41">
        <f>SUM(E117:E119)</f>
        <v>0</v>
      </c>
      <c r="F115" s="41" t="s">
        <v>21</v>
      </c>
      <c r="G115" s="41">
        <f>SUM(G117:G119)</f>
        <v>17714000</v>
      </c>
      <c r="H115" s="41">
        <f>SUM(H117:H119)</f>
        <v>17714000</v>
      </c>
      <c r="I115" s="41" t="s">
        <v>21</v>
      </c>
      <c r="J115" s="41">
        <f>SUM(J117:J119)</f>
        <v>17713200</v>
      </c>
      <c r="K115" s="41">
        <f>SUM(K117:K119)</f>
        <v>17713200</v>
      </c>
      <c r="L115" s="41" t="s">
        <v>21</v>
      </c>
    </row>
    <row r="116" spans="1:12" ht="45" customHeight="1" x14ac:dyDescent="0.25">
      <c r="A116" s="15"/>
      <c r="B116" s="48" t="s">
        <v>167</v>
      </c>
      <c r="C116" s="15"/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45" customHeight="1" x14ac:dyDescent="0.25">
      <c r="A117" s="15">
        <v>4541</v>
      </c>
      <c r="B117" s="48" t="s">
        <v>502</v>
      </c>
      <c r="C117" s="15" t="s">
        <v>503</v>
      </c>
      <c r="D117" s="41">
        <f>SUM(E117,F117)</f>
        <v>0</v>
      </c>
      <c r="E117" s="41">
        <v>0</v>
      </c>
      <c r="F117" s="41" t="s">
        <v>21</v>
      </c>
      <c r="G117" s="41">
        <f>SUM(H117,I117)</f>
        <v>0</v>
      </c>
      <c r="H117" s="41">
        <v>0</v>
      </c>
      <c r="I117" s="41" t="s">
        <v>21</v>
      </c>
      <c r="J117" s="41">
        <f>SUM(K117,L117)</f>
        <v>0</v>
      </c>
      <c r="K117" s="41">
        <v>0</v>
      </c>
      <c r="L117" s="41" t="s">
        <v>21</v>
      </c>
    </row>
    <row r="118" spans="1:12" ht="45" customHeight="1" x14ac:dyDescent="0.25">
      <c r="A118" s="15">
        <v>4542</v>
      </c>
      <c r="B118" s="48" t="s">
        <v>504</v>
      </c>
      <c r="C118" s="15" t="s">
        <v>505</v>
      </c>
      <c r="D118" s="41">
        <f>SUM(E118,F118)</f>
        <v>0</v>
      </c>
      <c r="E118" s="41">
        <v>0</v>
      </c>
      <c r="F118" s="41" t="s">
        <v>21</v>
      </c>
      <c r="G118" s="41">
        <f>SUM(H118,I118)</f>
        <v>0</v>
      </c>
      <c r="H118" s="41">
        <v>0</v>
      </c>
      <c r="I118" s="41" t="s">
        <v>21</v>
      </c>
      <c r="J118" s="41">
        <f>SUM(K118,L118)</f>
        <v>0</v>
      </c>
      <c r="K118" s="41">
        <v>0</v>
      </c>
      <c r="L118" s="41" t="s">
        <v>21</v>
      </c>
    </row>
    <row r="119" spans="1:12" ht="45" customHeight="1" x14ac:dyDescent="0.25">
      <c r="A119" s="15">
        <v>4543</v>
      </c>
      <c r="B119" s="48" t="s">
        <v>506</v>
      </c>
      <c r="C119" s="15" t="s">
        <v>507</v>
      </c>
      <c r="D119" s="41">
        <f>SUM(D120,D121,D122)</f>
        <v>0</v>
      </c>
      <c r="E119" s="41">
        <f>SUM(E120,E121,E122)</f>
        <v>0</v>
      </c>
      <c r="F119" s="41" t="s">
        <v>21</v>
      </c>
      <c r="G119" s="41">
        <f>SUM(G120,G121,G122)</f>
        <v>17714000</v>
      </c>
      <c r="H119" s="41">
        <f>SUM(H120,H121,H122)</f>
        <v>17714000</v>
      </c>
      <c r="I119" s="41" t="s">
        <v>21</v>
      </c>
      <c r="J119" s="41">
        <f>SUM(J120,J121,J122)</f>
        <v>17713200</v>
      </c>
      <c r="K119" s="41">
        <f>SUM(K120,K121,K122)</f>
        <v>17713200</v>
      </c>
      <c r="L119" s="41" t="s">
        <v>21</v>
      </c>
    </row>
    <row r="120" spans="1:12" ht="45" customHeight="1" x14ac:dyDescent="0.25">
      <c r="A120" s="15">
        <v>4544</v>
      </c>
      <c r="B120" s="48" t="s">
        <v>508</v>
      </c>
      <c r="C120" s="15"/>
      <c r="D120" s="41">
        <f>SUM(E120,F120)</f>
        <v>0</v>
      </c>
      <c r="E120" s="41">
        <v>0</v>
      </c>
      <c r="F120" s="41" t="s">
        <v>21</v>
      </c>
      <c r="G120" s="41">
        <f>SUM(H120,I120)</f>
        <v>0</v>
      </c>
      <c r="H120" s="41">
        <v>0</v>
      </c>
      <c r="I120" s="41" t="s">
        <v>21</v>
      </c>
      <c r="J120" s="41">
        <f>SUM(K120,L120)</f>
        <v>0</v>
      </c>
      <c r="K120" s="41">
        <v>0</v>
      </c>
      <c r="L120" s="41" t="s">
        <v>21</v>
      </c>
    </row>
    <row r="121" spans="1:12" ht="45" customHeight="1" x14ac:dyDescent="0.25">
      <c r="A121" s="15">
        <v>4545</v>
      </c>
      <c r="B121" s="48" t="s">
        <v>499</v>
      </c>
      <c r="C121" s="15"/>
      <c r="D121" s="41">
        <f>SUM(E121,F121)</f>
        <v>0</v>
      </c>
      <c r="E121" s="41">
        <v>0</v>
      </c>
      <c r="F121" s="41" t="s">
        <v>21</v>
      </c>
      <c r="G121" s="41">
        <f>SUM(H121,I121)</f>
        <v>0</v>
      </c>
      <c r="H121" s="41">
        <v>0</v>
      </c>
      <c r="I121" s="41" t="s">
        <v>21</v>
      </c>
      <c r="J121" s="41">
        <f>SUM(K121,L121)</f>
        <v>0</v>
      </c>
      <c r="K121" s="41">
        <v>0</v>
      </c>
      <c r="L121" s="41" t="s">
        <v>21</v>
      </c>
    </row>
    <row r="122" spans="1:12" ht="45" customHeight="1" x14ac:dyDescent="0.25">
      <c r="A122" s="15">
        <v>4546</v>
      </c>
      <c r="B122" s="48" t="s">
        <v>509</v>
      </c>
      <c r="C122" s="15"/>
      <c r="D122" s="41">
        <f>SUM(E122,F122)</f>
        <v>0</v>
      </c>
      <c r="E122" s="41">
        <v>0</v>
      </c>
      <c r="F122" s="41" t="s">
        <v>21</v>
      </c>
      <c r="G122" s="41">
        <f>SUM(H122,I122)</f>
        <v>17714000</v>
      </c>
      <c r="H122" s="41">
        <v>17714000</v>
      </c>
      <c r="I122" s="41" t="s">
        <v>21</v>
      </c>
      <c r="J122" s="41">
        <f>SUM(K122,L122)</f>
        <v>17713200</v>
      </c>
      <c r="K122" s="41">
        <v>17713200</v>
      </c>
      <c r="L122" s="41" t="s">
        <v>21</v>
      </c>
    </row>
    <row r="123" spans="1:12" ht="45" customHeight="1" x14ac:dyDescent="0.25">
      <c r="A123" s="15">
        <v>4600</v>
      </c>
      <c r="B123" s="48" t="s">
        <v>510</v>
      </c>
      <c r="C123" s="15" t="s">
        <v>371</v>
      </c>
      <c r="D123" s="41">
        <f>SUM(D125,D129,D135)</f>
        <v>21000000</v>
      </c>
      <c r="E123" s="41">
        <f>SUM(E125,E129,E135)</f>
        <v>21000000</v>
      </c>
      <c r="F123" s="41" t="s">
        <v>21</v>
      </c>
      <c r="G123" s="41">
        <f>SUM(G125,G129,G135)</f>
        <v>21000000</v>
      </c>
      <c r="H123" s="41">
        <f>SUM(H125,H129,H135)</f>
        <v>21000000</v>
      </c>
      <c r="I123" s="41" t="s">
        <v>21</v>
      </c>
      <c r="J123" s="41">
        <f>SUM(J125,J129,J135)</f>
        <v>14915000</v>
      </c>
      <c r="K123" s="41">
        <f>SUM(K125,K129,K135)</f>
        <v>14915000</v>
      </c>
      <c r="L123" s="41" t="s">
        <v>21</v>
      </c>
    </row>
    <row r="124" spans="1:12" ht="45" customHeight="1" x14ac:dyDescent="0.25">
      <c r="A124" s="15"/>
      <c r="B124" s="48" t="s">
        <v>369</v>
      </c>
      <c r="C124" s="15"/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45" customHeight="1" x14ac:dyDescent="0.25">
      <c r="A125" s="15">
        <v>4610</v>
      </c>
      <c r="B125" s="48" t="s">
        <v>511</v>
      </c>
      <c r="C125" s="15"/>
      <c r="D125" s="41">
        <f>SUM(D127:D128)</f>
        <v>0</v>
      </c>
      <c r="E125" s="41">
        <f>SUM(E127:E128)</f>
        <v>0</v>
      </c>
      <c r="F125" s="41" t="s">
        <v>21</v>
      </c>
      <c r="G125" s="41">
        <f>SUM(G127:G128)</f>
        <v>0</v>
      </c>
      <c r="H125" s="41">
        <f>SUM(H127:H128)</f>
        <v>0</v>
      </c>
      <c r="I125" s="41" t="s">
        <v>21</v>
      </c>
      <c r="J125" s="41">
        <f>SUM(J127:J128)</f>
        <v>0</v>
      </c>
      <c r="K125" s="41">
        <f>SUM(K127:K128)</f>
        <v>0</v>
      </c>
      <c r="L125" s="41" t="s">
        <v>21</v>
      </c>
    </row>
    <row r="126" spans="1:12" ht="45" customHeight="1" x14ac:dyDescent="0.25">
      <c r="A126" s="15"/>
      <c r="B126" s="48" t="s">
        <v>369</v>
      </c>
      <c r="C126" s="15"/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45" customHeight="1" x14ac:dyDescent="0.25">
      <c r="A127" s="15">
        <v>4610</v>
      </c>
      <c r="B127" s="48" t="s">
        <v>512</v>
      </c>
      <c r="C127" s="15" t="s">
        <v>513</v>
      </c>
      <c r="D127" s="41">
        <f>SUM(E127,F127)</f>
        <v>0</v>
      </c>
      <c r="E127" s="41">
        <v>0</v>
      </c>
      <c r="F127" s="41" t="s">
        <v>21</v>
      </c>
      <c r="G127" s="41">
        <f>SUM(H127,I127)</f>
        <v>0</v>
      </c>
      <c r="H127" s="41">
        <v>0</v>
      </c>
      <c r="I127" s="41" t="s">
        <v>21</v>
      </c>
      <c r="J127" s="41">
        <f>SUM(K127,L127)</f>
        <v>0</v>
      </c>
      <c r="K127" s="41">
        <v>0</v>
      </c>
      <c r="L127" s="41" t="s">
        <v>21</v>
      </c>
    </row>
    <row r="128" spans="1:12" ht="45" customHeight="1" x14ac:dyDescent="0.25">
      <c r="A128" s="15">
        <v>4620</v>
      </c>
      <c r="B128" s="48" t="s">
        <v>514</v>
      </c>
      <c r="C128" s="15" t="s">
        <v>515</v>
      </c>
      <c r="D128" s="41">
        <f>SUM(E128,F128)</f>
        <v>0</v>
      </c>
      <c r="E128" s="41">
        <v>0</v>
      </c>
      <c r="F128" s="41" t="s">
        <v>21</v>
      </c>
      <c r="G128" s="41">
        <f>SUM(H128,I128)</f>
        <v>0</v>
      </c>
      <c r="H128" s="41">
        <v>0</v>
      </c>
      <c r="I128" s="41" t="s">
        <v>21</v>
      </c>
      <c r="J128" s="41">
        <f>SUM(K128,L128)</f>
        <v>0</v>
      </c>
      <c r="K128" s="41">
        <v>0</v>
      </c>
      <c r="L128" s="41" t="s">
        <v>21</v>
      </c>
    </row>
    <row r="129" spans="1:12" ht="45" customHeight="1" x14ac:dyDescent="0.25">
      <c r="A129" s="15">
        <v>4630</v>
      </c>
      <c r="B129" s="48" t="s">
        <v>516</v>
      </c>
      <c r="C129" s="15" t="s">
        <v>371</v>
      </c>
      <c r="D129" s="41">
        <f>SUM(D131:D134)</f>
        <v>21000000</v>
      </c>
      <c r="E129" s="41">
        <f>SUM(E131:E134)</f>
        <v>21000000</v>
      </c>
      <c r="F129" s="41" t="s">
        <v>21</v>
      </c>
      <c r="G129" s="41">
        <f>SUM(G131:G134)</f>
        <v>21000000</v>
      </c>
      <c r="H129" s="41">
        <f>SUM(H131:H134)</f>
        <v>21000000</v>
      </c>
      <c r="I129" s="41" t="s">
        <v>21</v>
      </c>
      <c r="J129" s="41">
        <f>SUM(J131:J134)</f>
        <v>14915000</v>
      </c>
      <c r="K129" s="41">
        <f>SUM(K131:K134)</f>
        <v>14915000</v>
      </c>
      <c r="L129" s="41" t="s">
        <v>21</v>
      </c>
    </row>
    <row r="130" spans="1:12" ht="45" customHeight="1" x14ac:dyDescent="0.25">
      <c r="A130" s="15"/>
      <c r="B130" s="48" t="s">
        <v>517</v>
      </c>
      <c r="C130" s="15"/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45" customHeight="1" x14ac:dyDescent="0.25">
      <c r="A131" s="15">
        <v>4631</v>
      </c>
      <c r="B131" s="48" t="s">
        <v>518</v>
      </c>
      <c r="C131" s="15" t="s">
        <v>519</v>
      </c>
      <c r="D131" s="41">
        <f>SUM(E131,F131)</f>
        <v>3000000</v>
      </c>
      <c r="E131" s="41">
        <v>3000000</v>
      </c>
      <c r="F131" s="41" t="s">
        <v>21</v>
      </c>
      <c r="G131" s="41">
        <f>SUM(H131,I131)</f>
        <v>3000000</v>
      </c>
      <c r="H131" s="41">
        <v>3000000</v>
      </c>
      <c r="I131" s="41" t="s">
        <v>21</v>
      </c>
      <c r="J131" s="41">
        <f>SUM(K131,L131)</f>
        <v>2940000</v>
      </c>
      <c r="K131" s="41">
        <v>2940000</v>
      </c>
      <c r="L131" s="41" t="s">
        <v>21</v>
      </c>
    </row>
    <row r="132" spans="1:12" ht="45" customHeight="1" x14ac:dyDescent="0.25">
      <c r="A132" s="15">
        <v>4632</v>
      </c>
      <c r="B132" s="48" t="s">
        <v>520</v>
      </c>
      <c r="C132" s="15" t="s">
        <v>521</v>
      </c>
      <c r="D132" s="41">
        <f>SUM(E132,F132)</f>
        <v>0</v>
      </c>
      <c r="E132" s="41">
        <v>0</v>
      </c>
      <c r="F132" s="41" t="s">
        <v>21</v>
      </c>
      <c r="G132" s="41">
        <f>SUM(H132,I132)</f>
        <v>0</v>
      </c>
      <c r="H132" s="41">
        <v>0</v>
      </c>
      <c r="I132" s="41" t="s">
        <v>21</v>
      </c>
      <c r="J132" s="41">
        <f>SUM(K132,L132)</f>
        <v>0</v>
      </c>
      <c r="K132" s="41">
        <v>0</v>
      </c>
      <c r="L132" s="41" t="s">
        <v>21</v>
      </c>
    </row>
    <row r="133" spans="1:12" ht="45" customHeight="1" x14ac:dyDescent="0.25">
      <c r="A133" s="15">
        <v>4633</v>
      </c>
      <c r="B133" s="48" t="s">
        <v>522</v>
      </c>
      <c r="C133" s="15" t="s">
        <v>523</v>
      </c>
      <c r="D133" s="41">
        <f>SUM(E133,F133)</f>
        <v>0</v>
      </c>
      <c r="E133" s="41">
        <v>0</v>
      </c>
      <c r="F133" s="41" t="s">
        <v>21</v>
      </c>
      <c r="G133" s="41">
        <f>SUM(H133,I133)</f>
        <v>0</v>
      </c>
      <c r="H133" s="41">
        <v>0</v>
      </c>
      <c r="I133" s="41" t="s">
        <v>21</v>
      </c>
      <c r="J133" s="41">
        <f>SUM(K133,L133)</f>
        <v>0</v>
      </c>
      <c r="K133" s="41">
        <v>0</v>
      </c>
      <c r="L133" s="41" t="s">
        <v>21</v>
      </c>
    </row>
    <row r="134" spans="1:12" ht="45" customHeight="1" x14ac:dyDescent="0.25">
      <c r="A134" s="15">
        <v>4634</v>
      </c>
      <c r="B134" s="48" t="s">
        <v>524</v>
      </c>
      <c r="C134" s="15" t="s">
        <v>525</v>
      </c>
      <c r="D134" s="41">
        <f>SUM(E134,F134)</f>
        <v>18000000</v>
      </c>
      <c r="E134" s="41">
        <v>18000000</v>
      </c>
      <c r="F134" s="41" t="s">
        <v>21</v>
      </c>
      <c r="G134" s="41">
        <f>SUM(H134,I134)</f>
        <v>18000000</v>
      </c>
      <c r="H134" s="41">
        <v>18000000</v>
      </c>
      <c r="I134" s="41" t="s">
        <v>21</v>
      </c>
      <c r="J134" s="41">
        <f>SUM(K134,L134)</f>
        <v>11975000</v>
      </c>
      <c r="K134" s="41">
        <v>11975000</v>
      </c>
      <c r="L134" s="41" t="s">
        <v>21</v>
      </c>
    </row>
    <row r="135" spans="1:12" ht="45" customHeight="1" x14ac:dyDescent="0.25">
      <c r="A135" s="15">
        <v>4640</v>
      </c>
      <c r="B135" s="48" t="s">
        <v>526</v>
      </c>
      <c r="C135" s="15" t="s">
        <v>371</v>
      </c>
      <c r="D135" s="41">
        <f>SUM(D137)</f>
        <v>0</v>
      </c>
      <c r="E135" s="41">
        <f>SUM(E137)</f>
        <v>0</v>
      </c>
      <c r="F135" s="41" t="s">
        <v>21</v>
      </c>
      <c r="G135" s="41">
        <f>SUM(G137)</f>
        <v>0</v>
      </c>
      <c r="H135" s="41">
        <f>SUM(H137)</f>
        <v>0</v>
      </c>
      <c r="I135" s="41" t="s">
        <v>21</v>
      </c>
      <c r="J135" s="41">
        <f>SUM(J137)</f>
        <v>0</v>
      </c>
      <c r="K135" s="41">
        <f>SUM(K137)</f>
        <v>0</v>
      </c>
      <c r="L135" s="41" t="s">
        <v>21</v>
      </c>
    </row>
    <row r="136" spans="1:12" ht="45" customHeight="1" x14ac:dyDescent="0.25">
      <c r="A136" s="15"/>
      <c r="B136" s="48" t="s">
        <v>517</v>
      </c>
      <c r="C136" s="15"/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45" customHeight="1" x14ac:dyDescent="0.25">
      <c r="A137" s="15">
        <v>4641</v>
      </c>
      <c r="B137" s="48" t="s">
        <v>527</v>
      </c>
      <c r="C137" s="15" t="s">
        <v>528</v>
      </c>
      <c r="D137" s="41">
        <f>SUM(E137,F137)</f>
        <v>0</v>
      </c>
      <c r="E137" s="41">
        <v>0</v>
      </c>
      <c r="F137" s="41" t="s">
        <v>21</v>
      </c>
      <c r="G137" s="41">
        <f>SUM(H137,I137)</f>
        <v>0</v>
      </c>
      <c r="H137" s="41">
        <v>0</v>
      </c>
      <c r="I137" s="41" t="s">
        <v>21</v>
      </c>
      <c r="J137" s="41">
        <f>SUM(K137,L137)</f>
        <v>0</v>
      </c>
      <c r="K137" s="41">
        <v>0</v>
      </c>
      <c r="L137" s="41" t="s">
        <v>21</v>
      </c>
    </row>
    <row r="138" spans="1:12" ht="45" customHeight="1" x14ac:dyDescent="0.25">
      <c r="A138" s="15">
        <v>4700</v>
      </c>
      <c r="B138" s="48" t="s">
        <v>529</v>
      </c>
      <c r="C138" s="15" t="s">
        <v>371</v>
      </c>
      <c r="D138" s="41">
        <f t="shared" ref="D138:L138" si="11">SUM(D140,D144,D150,D153,D157,D160,D163)</f>
        <v>37900000</v>
      </c>
      <c r="E138" s="41">
        <f t="shared" si="11"/>
        <v>457900000</v>
      </c>
      <c r="F138" s="41">
        <f t="shared" si="11"/>
        <v>0</v>
      </c>
      <c r="G138" s="41">
        <f t="shared" si="11"/>
        <v>22200000</v>
      </c>
      <c r="H138" s="41">
        <f t="shared" si="11"/>
        <v>459200000</v>
      </c>
      <c r="I138" s="41">
        <f t="shared" si="11"/>
        <v>0</v>
      </c>
      <c r="J138" s="41">
        <f t="shared" si="11"/>
        <v>11112288</v>
      </c>
      <c r="K138" s="41">
        <f t="shared" si="11"/>
        <v>448112288</v>
      </c>
      <c r="L138" s="41">
        <f t="shared" si="11"/>
        <v>0</v>
      </c>
    </row>
    <row r="139" spans="1:12" ht="45" customHeight="1" x14ac:dyDescent="0.25">
      <c r="A139" s="15"/>
      <c r="B139" s="48" t="s">
        <v>369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ht="45" customHeight="1" x14ac:dyDescent="0.25">
      <c r="A140" s="15">
        <v>4710</v>
      </c>
      <c r="B140" s="48" t="s">
        <v>530</v>
      </c>
      <c r="C140" s="15" t="s">
        <v>371</v>
      </c>
      <c r="D140" s="41">
        <f>SUM(D142:D143)</f>
        <v>4000000</v>
      </c>
      <c r="E140" s="41">
        <f>SUM(E142:E143)</f>
        <v>4000000</v>
      </c>
      <c r="F140" s="41" t="s">
        <v>21</v>
      </c>
      <c r="G140" s="41">
        <f>SUM(G142:G143)</f>
        <v>5300000</v>
      </c>
      <c r="H140" s="41">
        <f>SUM(H142:H143)</f>
        <v>5300000</v>
      </c>
      <c r="I140" s="41" t="s">
        <v>21</v>
      </c>
      <c r="J140" s="41">
        <f>SUM(J142:J143)</f>
        <v>5077250</v>
      </c>
      <c r="K140" s="41">
        <f>SUM(K142:K143)</f>
        <v>5077250</v>
      </c>
      <c r="L140" s="41" t="s">
        <v>21</v>
      </c>
    </row>
    <row r="141" spans="1:12" ht="45" customHeight="1" x14ac:dyDescent="0.25">
      <c r="A141" s="15"/>
      <c r="B141" s="48" t="s">
        <v>517</v>
      </c>
      <c r="C141" s="15"/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45" customHeight="1" x14ac:dyDescent="0.25">
      <c r="A142" s="15">
        <v>4711</v>
      </c>
      <c r="B142" s="48" t="s">
        <v>531</v>
      </c>
      <c r="C142" s="15" t="s">
        <v>532</v>
      </c>
      <c r="D142" s="41">
        <f>SUM(E142,F142)</f>
        <v>0</v>
      </c>
      <c r="E142" s="41">
        <v>0</v>
      </c>
      <c r="F142" s="41" t="s">
        <v>21</v>
      </c>
      <c r="G142" s="41">
        <f>SUM(H142,I142)</f>
        <v>0</v>
      </c>
      <c r="H142" s="41">
        <v>0</v>
      </c>
      <c r="I142" s="41" t="s">
        <v>21</v>
      </c>
      <c r="J142" s="41">
        <f>SUM(K142,L142)</f>
        <v>0</v>
      </c>
      <c r="K142" s="41">
        <v>0</v>
      </c>
      <c r="L142" s="41" t="s">
        <v>21</v>
      </c>
    </row>
    <row r="143" spans="1:12" ht="45" customHeight="1" x14ac:dyDescent="0.25">
      <c r="A143" s="15">
        <v>4712</v>
      </c>
      <c r="B143" s="48" t="s">
        <v>533</v>
      </c>
      <c r="C143" s="15" t="s">
        <v>534</v>
      </c>
      <c r="D143" s="41">
        <f>SUM(E143,F143)</f>
        <v>4000000</v>
      </c>
      <c r="E143" s="41">
        <v>4000000</v>
      </c>
      <c r="F143" s="41" t="s">
        <v>21</v>
      </c>
      <c r="G143" s="41">
        <f>SUM(H143,I143)</f>
        <v>5300000</v>
      </c>
      <c r="H143" s="41">
        <v>5300000</v>
      </c>
      <c r="I143" s="41" t="s">
        <v>21</v>
      </c>
      <c r="J143" s="41">
        <f>SUM(K143,L143)</f>
        <v>5077250</v>
      </c>
      <c r="K143" s="41">
        <v>5077250</v>
      </c>
      <c r="L143" s="41" t="s">
        <v>21</v>
      </c>
    </row>
    <row r="144" spans="1:12" ht="45" customHeight="1" x14ac:dyDescent="0.25">
      <c r="A144" s="15">
        <v>4720</v>
      </c>
      <c r="B144" s="48" t="s">
        <v>535</v>
      </c>
      <c r="C144" s="15" t="s">
        <v>371</v>
      </c>
      <c r="D144" s="41">
        <f>SUM(D146:D149)</f>
        <v>16900000</v>
      </c>
      <c r="E144" s="41">
        <f>SUM(E146:E149)</f>
        <v>16900000</v>
      </c>
      <c r="F144" s="41" t="s">
        <v>21</v>
      </c>
      <c r="G144" s="41">
        <f>SUM(G146:G149)</f>
        <v>16900000</v>
      </c>
      <c r="H144" s="41">
        <f>SUM(H146:H149)</f>
        <v>16900000</v>
      </c>
      <c r="I144" s="41" t="s">
        <v>21</v>
      </c>
      <c r="J144" s="41">
        <f>SUM(J146:J149)</f>
        <v>6035038</v>
      </c>
      <c r="K144" s="41">
        <f>SUM(K146:K149)</f>
        <v>6035038</v>
      </c>
      <c r="L144" s="41" t="s">
        <v>21</v>
      </c>
    </row>
    <row r="145" spans="1:12" ht="45" customHeight="1" x14ac:dyDescent="0.25">
      <c r="A145" s="15"/>
      <c r="B145" s="48" t="s">
        <v>517</v>
      </c>
      <c r="C145" s="15"/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45" customHeight="1" x14ac:dyDescent="0.25">
      <c r="A146" s="15">
        <v>4721</v>
      </c>
      <c r="B146" s="48" t="s">
        <v>536</v>
      </c>
      <c r="C146" s="15" t="s">
        <v>537</v>
      </c>
      <c r="D146" s="41">
        <f>SUM(E146,F146)</f>
        <v>0</v>
      </c>
      <c r="E146" s="41">
        <v>0</v>
      </c>
      <c r="F146" s="41" t="s">
        <v>21</v>
      </c>
      <c r="G146" s="41">
        <f>SUM(H146,I146)</f>
        <v>0</v>
      </c>
      <c r="H146" s="41">
        <v>0</v>
      </c>
      <c r="I146" s="41" t="s">
        <v>21</v>
      </c>
      <c r="J146" s="41">
        <f>SUM(K146,L146)</f>
        <v>0</v>
      </c>
      <c r="K146" s="41">
        <v>0</v>
      </c>
      <c r="L146" s="41" t="s">
        <v>21</v>
      </c>
    </row>
    <row r="147" spans="1:12" ht="45" customHeight="1" x14ac:dyDescent="0.25">
      <c r="A147" s="15">
        <v>4722</v>
      </c>
      <c r="B147" s="48" t="s">
        <v>538</v>
      </c>
      <c r="C147" s="15" t="s">
        <v>539</v>
      </c>
      <c r="D147" s="41">
        <f>SUM(E147,F147)</f>
        <v>8000000</v>
      </c>
      <c r="E147" s="41">
        <v>8000000</v>
      </c>
      <c r="F147" s="41" t="s">
        <v>21</v>
      </c>
      <c r="G147" s="41">
        <f>SUM(H147,I147)</f>
        <v>6680000</v>
      </c>
      <c r="H147" s="41">
        <v>6680000</v>
      </c>
      <c r="I147" s="41" t="s">
        <v>21</v>
      </c>
      <c r="J147" s="41">
        <f>SUM(K147,L147)</f>
        <v>2026860</v>
      </c>
      <c r="K147" s="41">
        <v>2026860</v>
      </c>
      <c r="L147" s="41" t="s">
        <v>21</v>
      </c>
    </row>
    <row r="148" spans="1:12" ht="45" customHeight="1" x14ac:dyDescent="0.25">
      <c r="A148" s="15">
        <v>4723</v>
      </c>
      <c r="B148" s="48" t="s">
        <v>540</v>
      </c>
      <c r="C148" s="15" t="s">
        <v>541</v>
      </c>
      <c r="D148" s="41">
        <f>SUM(E148,F148)</f>
        <v>8900000</v>
      </c>
      <c r="E148" s="41">
        <v>8900000</v>
      </c>
      <c r="F148" s="41" t="s">
        <v>21</v>
      </c>
      <c r="G148" s="41">
        <f>SUM(H148,I148)</f>
        <v>8900000</v>
      </c>
      <c r="H148" s="41">
        <v>8900000</v>
      </c>
      <c r="I148" s="41" t="s">
        <v>21</v>
      </c>
      <c r="J148" s="41">
        <f>SUM(K148,L148)</f>
        <v>2688178</v>
      </c>
      <c r="K148" s="41">
        <v>2688178</v>
      </c>
      <c r="L148" s="41" t="s">
        <v>21</v>
      </c>
    </row>
    <row r="149" spans="1:12" ht="45" customHeight="1" x14ac:dyDescent="0.25">
      <c r="A149" s="15">
        <v>4724</v>
      </c>
      <c r="B149" s="48" t="s">
        <v>542</v>
      </c>
      <c r="C149" s="15" t="s">
        <v>543</v>
      </c>
      <c r="D149" s="41">
        <f>SUM(E149,F149)</f>
        <v>0</v>
      </c>
      <c r="E149" s="41">
        <v>0</v>
      </c>
      <c r="F149" s="41" t="s">
        <v>21</v>
      </c>
      <c r="G149" s="41">
        <f>SUM(H149,I149)</f>
        <v>1320000</v>
      </c>
      <c r="H149" s="41">
        <v>1320000</v>
      </c>
      <c r="I149" s="41" t="s">
        <v>21</v>
      </c>
      <c r="J149" s="41">
        <f>SUM(K149,L149)</f>
        <v>1320000</v>
      </c>
      <c r="K149" s="41">
        <v>1320000</v>
      </c>
      <c r="L149" s="41" t="s">
        <v>21</v>
      </c>
    </row>
    <row r="150" spans="1:12" ht="45" customHeight="1" x14ac:dyDescent="0.25">
      <c r="A150" s="15">
        <v>4730</v>
      </c>
      <c r="B150" s="48" t="s">
        <v>544</v>
      </c>
      <c r="C150" s="15" t="s">
        <v>371</v>
      </c>
      <c r="D150" s="41">
        <f>SUM(D152)</f>
        <v>0</v>
      </c>
      <c r="E150" s="41">
        <f>SUM(E152)</f>
        <v>0</v>
      </c>
      <c r="F150" s="41" t="s">
        <v>21</v>
      </c>
      <c r="G150" s="41">
        <f>SUM(G152)</f>
        <v>0</v>
      </c>
      <c r="H150" s="41">
        <f>SUM(H152)</f>
        <v>0</v>
      </c>
      <c r="I150" s="41" t="s">
        <v>21</v>
      </c>
      <c r="J150" s="41">
        <f>SUM(J152)</f>
        <v>0</v>
      </c>
      <c r="K150" s="41">
        <f>SUM(K152)</f>
        <v>0</v>
      </c>
      <c r="L150" s="41" t="s">
        <v>21</v>
      </c>
    </row>
    <row r="151" spans="1:12" ht="45" customHeight="1" x14ac:dyDescent="0.25">
      <c r="A151" s="15"/>
      <c r="B151" s="48" t="s">
        <v>167</v>
      </c>
      <c r="C151" s="15"/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45" customHeight="1" x14ac:dyDescent="0.25">
      <c r="A152" s="15">
        <v>4731</v>
      </c>
      <c r="B152" s="48" t="s">
        <v>545</v>
      </c>
      <c r="C152" s="15" t="s">
        <v>546</v>
      </c>
      <c r="D152" s="41">
        <f>SUM(E152,F152)</f>
        <v>0</v>
      </c>
      <c r="E152" s="41">
        <v>0</v>
      </c>
      <c r="F152" s="41" t="s">
        <v>21</v>
      </c>
      <c r="G152" s="41">
        <f>SUM(H152,I152)</f>
        <v>0</v>
      </c>
      <c r="H152" s="41">
        <v>0</v>
      </c>
      <c r="I152" s="41" t="s">
        <v>21</v>
      </c>
      <c r="J152" s="41">
        <f>SUM(K152,L152)</f>
        <v>0</v>
      </c>
      <c r="K152" s="41">
        <v>0</v>
      </c>
      <c r="L152" s="41" t="s">
        <v>21</v>
      </c>
    </row>
    <row r="153" spans="1:12" ht="45" customHeight="1" x14ac:dyDescent="0.25">
      <c r="A153" s="15">
        <v>4740</v>
      </c>
      <c r="B153" s="48" t="s">
        <v>547</v>
      </c>
      <c r="C153" s="15" t="s">
        <v>371</v>
      </c>
      <c r="D153" s="49">
        <f>SUM(D155:D156)</f>
        <v>0</v>
      </c>
      <c r="E153" s="49">
        <f>SUM(E155:E156)</f>
        <v>0</v>
      </c>
      <c r="F153" s="49" t="s">
        <v>21</v>
      </c>
      <c r="G153" s="49">
        <f>SUM(G155:G156)</f>
        <v>0</v>
      </c>
      <c r="H153" s="49">
        <f>SUM(H155:H156)</f>
        <v>0</v>
      </c>
      <c r="I153" s="49" t="s">
        <v>21</v>
      </c>
      <c r="J153" s="49">
        <f>SUM(J155:J156)</f>
        <v>0</v>
      </c>
      <c r="K153" s="49">
        <f>SUM(K155:K156)</f>
        <v>0</v>
      </c>
      <c r="L153" s="49" t="s">
        <v>21</v>
      </c>
    </row>
    <row r="154" spans="1:12" ht="45" customHeight="1" x14ac:dyDescent="0.25">
      <c r="A154" s="15"/>
      <c r="B154" s="48" t="s">
        <v>167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1:12" ht="45" customHeight="1" x14ac:dyDescent="0.25">
      <c r="A155" s="15">
        <v>4741</v>
      </c>
      <c r="B155" s="48" t="s">
        <v>548</v>
      </c>
      <c r="C155" s="15" t="s">
        <v>549</v>
      </c>
      <c r="D155" s="41">
        <f>SUM(E155,F155)</f>
        <v>0</v>
      </c>
      <c r="E155" s="41">
        <v>0</v>
      </c>
      <c r="F155" s="41" t="s">
        <v>21</v>
      </c>
      <c r="G155" s="41">
        <f>SUM(H155,I155)</f>
        <v>0</v>
      </c>
      <c r="H155" s="41">
        <v>0</v>
      </c>
      <c r="I155" s="41" t="s">
        <v>21</v>
      </c>
      <c r="J155" s="41">
        <f>SUM(K155,L155)</f>
        <v>0</v>
      </c>
      <c r="K155" s="41">
        <v>0</v>
      </c>
      <c r="L155" s="41" t="s">
        <v>21</v>
      </c>
    </row>
    <row r="156" spans="1:12" ht="45" customHeight="1" x14ac:dyDescent="0.25">
      <c r="A156" s="15">
        <v>4742</v>
      </c>
      <c r="B156" s="48" t="s">
        <v>550</v>
      </c>
      <c r="C156" s="15" t="s">
        <v>551</v>
      </c>
      <c r="D156" s="41">
        <f>SUM(E156,F156)</f>
        <v>0</v>
      </c>
      <c r="E156" s="41">
        <v>0</v>
      </c>
      <c r="F156" s="41" t="s">
        <v>21</v>
      </c>
      <c r="G156" s="41">
        <f>SUM(H156,I156)</f>
        <v>0</v>
      </c>
      <c r="H156" s="41">
        <v>0</v>
      </c>
      <c r="I156" s="41" t="s">
        <v>21</v>
      </c>
      <c r="J156" s="41">
        <f>SUM(K156,L156)</f>
        <v>0</v>
      </c>
      <c r="K156" s="41">
        <v>0</v>
      </c>
      <c r="L156" s="41" t="s">
        <v>21</v>
      </c>
    </row>
    <row r="157" spans="1:12" ht="45" customHeight="1" x14ac:dyDescent="0.25">
      <c r="A157" s="15">
        <v>4750</v>
      </c>
      <c r="B157" s="48" t="s">
        <v>552</v>
      </c>
      <c r="C157" s="15" t="s">
        <v>371</v>
      </c>
      <c r="D157" s="41">
        <f>SUM(D159)</f>
        <v>0</v>
      </c>
      <c r="E157" s="41">
        <f>SUM(E159)</f>
        <v>0</v>
      </c>
      <c r="F157" s="41" t="s">
        <v>21</v>
      </c>
      <c r="G157" s="41">
        <f>SUM(G159)</f>
        <v>0</v>
      </c>
      <c r="H157" s="41">
        <f>SUM(H159)</f>
        <v>0</v>
      </c>
      <c r="I157" s="41" t="s">
        <v>21</v>
      </c>
      <c r="J157" s="41">
        <f>SUM(J159)</f>
        <v>0</v>
      </c>
      <c r="K157" s="41">
        <f>SUM(K159)</f>
        <v>0</v>
      </c>
      <c r="L157" s="41" t="s">
        <v>21</v>
      </c>
    </row>
    <row r="158" spans="1:12" ht="45" customHeight="1" x14ac:dyDescent="0.25">
      <c r="A158" s="15"/>
      <c r="B158" s="48" t="s">
        <v>167</v>
      </c>
      <c r="C158" s="15"/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45" customHeight="1" x14ac:dyDescent="0.25">
      <c r="A159" s="15">
        <v>4751</v>
      </c>
      <c r="B159" s="48" t="s">
        <v>553</v>
      </c>
      <c r="C159" s="15" t="s">
        <v>554</v>
      </c>
      <c r="D159" s="41">
        <f>SUM(E159,F159)</f>
        <v>0</v>
      </c>
      <c r="E159" s="41">
        <v>0</v>
      </c>
      <c r="F159" s="41" t="s">
        <v>21</v>
      </c>
      <c r="G159" s="41">
        <f>SUM(H159,I159)</f>
        <v>0</v>
      </c>
      <c r="H159" s="41">
        <v>0</v>
      </c>
      <c r="I159" s="41" t="s">
        <v>21</v>
      </c>
      <c r="J159" s="41">
        <f>SUM(K159,L159)</f>
        <v>0</v>
      </c>
      <c r="K159" s="41">
        <v>0</v>
      </c>
      <c r="L159" s="41" t="s">
        <v>21</v>
      </c>
    </row>
    <row r="160" spans="1:12" ht="45" customHeight="1" x14ac:dyDescent="0.25">
      <c r="A160" s="15">
        <v>4760</v>
      </c>
      <c r="B160" s="48" t="s">
        <v>555</v>
      </c>
      <c r="C160" s="15" t="s">
        <v>371</v>
      </c>
      <c r="D160" s="41">
        <f>SUM(D162)</f>
        <v>0</v>
      </c>
      <c r="E160" s="41">
        <f>SUM(E162)</f>
        <v>0</v>
      </c>
      <c r="F160" s="41" t="s">
        <v>21</v>
      </c>
      <c r="G160" s="41">
        <f>SUM(G162)</f>
        <v>0</v>
      </c>
      <c r="H160" s="41">
        <f>SUM(H162)</f>
        <v>0</v>
      </c>
      <c r="I160" s="41" t="s">
        <v>21</v>
      </c>
      <c r="J160" s="41">
        <f>SUM(J162)</f>
        <v>0</v>
      </c>
      <c r="K160" s="41">
        <f>SUM(K162)</f>
        <v>0</v>
      </c>
      <c r="L160" s="41" t="s">
        <v>21</v>
      </c>
    </row>
    <row r="161" spans="1:12" ht="45" customHeight="1" x14ac:dyDescent="0.25">
      <c r="A161" s="15"/>
      <c r="B161" s="48" t="s">
        <v>167</v>
      </c>
      <c r="C161" s="15"/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45" customHeight="1" x14ac:dyDescent="0.25">
      <c r="A162" s="15">
        <v>4761</v>
      </c>
      <c r="B162" s="48" t="s">
        <v>556</v>
      </c>
      <c r="C162" s="15" t="s">
        <v>557</v>
      </c>
      <c r="D162" s="41">
        <f>SUM(E162,F162)</f>
        <v>0</v>
      </c>
      <c r="E162" s="41">
        <v>0</v>
      </c>
      <c r="F162" s="41" t="s">
        <v>21</v>
      </c>
      <c r="G162" s="41">
        <f>SUM(H162,I162)</f>
        <v>0</v>
      </c>
      <c r="H162" s="41">
        <v>0</v>
      </c>
      <c r="I162" s="41" t="s">
        <v>21</v>
      </c>
      <c r="J162" s="41">
        <f>SUM(K162,L162)</f>
        <v>0</v>
      </c>
      <c r="K162" s="41">
        <v>0</v>
      </c>
      <c r="L162" s="41" t="s">
        <v>21</v>
      </c>
    </row>
    <row r="163" spans="1:12" ht="45" customHeight="1" x14ac:dyDescent="0.25">
      <c r="A163" s="15">
        <v>4770</v>
      </c>
      <c r="B163" s="48" t="s">
        <v>558</v>
      </c>
      <c r="C163" s="15" t="s">
        <v>371</v>
      </c>
      <c r="D163" s="41">
        <f t="shared" ref="D163:L163" si="12">SUM(D165)</f>
        <v>17000000</v>
      </c>
      <c r="E163" s="41">
        <f t="shared" si="12"/>
        <v>437000000</v>
      </c>
      <c r="F163" s="41">
        <f t="shared" si="12"/>
        <v>0</v>
      </c>
      <c r="G163" s="41">
        <f t="shared" si="12"/>
        <v>0</v>
      </c>
      <c r="H163" s="41">
        <f t="shared" si="12"/>
        <v>437000000</v>
      </c>
      <c r="I163" s="41">
        <f t="shared" si="12"/>
        <v>0</v>
      </c>
      <c r="J163" s="41">
        <f t="shared" si="12"/>
        <v>0</v>
      </c>
      <c r="K163" s="41">
        <f t="shared" si="12"/>
        <v>437000000</v>
      </c>
      <c r="L163" s="41">
        <f t="shared" si="12"/>
        <v>0</v>
      </c>
    </row>
    <row r="164" spans="1:12" ht="45" customHeight="1" x14ac:dyDescent="0.25">
      <c r="A164" s="15"/>
      <c r="B164" s="48" t="s">
        <v>167</v>
      </c>
      <c r="C164" s="15"/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45" customHeight="1" x14ac:dyDescent="0.25">
      <c r="A165" s="15">
        <v>4771</v>
      </c>
      <c r="B165" s="48" t="s">
        <v>559</v>
      </c>
      <c r="C165" s="15" t="s">
        <v>560</v>
      </c>
      <c r="D165" s="41">
        <v>17000000</v>
      </c>
      <c r="E165" s="41">
        <v>437000000</v>
      </c>
      <c r="F165" s="41">
        <v>0</v>
      </c>
      <c r="G165" s="41">
        <v>0</v>
      </c>
      <c r="H165" s="41">
        <v>437000000</v>
      </c>
      <c r="I165" s="41">
        <v>0</v>
      </c>
      <c r="J165" s="41">
        <v>0</v>
      </c>
      <c r="K165" s="41">
        <v>437000000</v>
      </c>
      <c r="L165" s="41">
        <v>0</v>
      </c>
    </row>
    <row r="166" spans="1:12" ht="45" customHeight="1" x14ac:dyDescent="0.25">
      <c r="A166" s="15">
        <v>4772</v>
      </c>
      <c r="B166" s="48" t="s">
        <v>561</v>
      </c>
      <c r="C166" s="15" t="s">
        <v>371</v>
      </c>
      <c r="D166" s="41">
        <f>SUM(E166,F166)</f>
        <v>420000000</v>
      </c>
      <c r="E166" s="41">
        <v>420000000</v>
      </c>
      <c r="F166" s="41" t="s">
        <v>21</v>
      </c>
      <c r="G166" s="41">
        <f>SUM(H166,I166)</f>
        <v>437000000</v>
      </c>
      <c r="H166" s="41">
        <v>437000000</v>
      </c>
      <c r="I166" s="41" t="s">
        <v>21</v>
      </c>
      <c r="J166" s="41">
        <f>SUM(K166,L166)</f>
        <v>437000000</v>
      </c>
      <c r="K166" s="41">
        <v>437000000</v>
      </c>
      <c r="L166" s="41" t="s">
        <v>21</v>
      </c>
    </row>
    <row r="167" spans="1:12" ht="45" customHeight="1" x14ac:dyDescent="0.25">
      <c r="A167" s="15">
        <v>5000</v>
      </c>
      <c r="B167" s="48" t="s">
        <v>562</v>
      </c>
      <c r="C167" s="15" t="s">
        <v>371</v>
      </c>
      <c r="D167" s="41">
        <f>SUM(D169,D187,D193,D196,D202)</f>
        <v>694426300</v>
      </c>
      <c r="E167" s="41" t="s">
        <v>21</v>
      </c>
      <c r="F167" s="41">
        <f>SUM(F169,F187,F193,F196,F202)</f>
        <v>694426300</v>
      </c>
      <c r="G167" s="41">
        <f>SUM(G169,G187,G193,G196,G202)</f>
        <v>2211732128</v>
      </c>
      <c r="H167" s="41" t="s">
        <v>21</v>
      </c>
      <c r="I167" s="41">
        <f>SUM(I169,I187,I193,I196,I202)</f>
        <v>2211732128</v>
      </c>
      <c r="J167" s="41">
        <f>SUM(J169,J187,J193,J196,J202)</f>
        <v>1852239432</v>
      </c>
      <c r="K167" s="41" t="s">
        <v>21</v>
      </c>
      <c r="L167" s="41">
        <f>SUM(L169,L187,L193,L196,L202)</f>
        <v>1852239432</v>
      </c>
    </row>
    <row r="168" spans="1:12" ht="45" customHeight="1" x14ac:dyDescent="0.25">
      <c r="A168" s="15"/>
      <c r="B168" s="48" t="s">
        <v>369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45" customHeight="1" x14ac:dyDescent="0.25">
      <c r="A169" s="15">
        <v>5100</v>
      </c>
      <c r="B169" s="48" t="s">
        <v>563</v>
      </c>
      <c r="C169" s="15" t="s">
        <v>371</v>
      </c>
      <c r="D169" s="41">
        <f>SUM(D171,D176,D181)</f>
        <v>694426300</v>
      </c>
      <c r="E169" s="41" t="s">
        <v>21</v>
      </c>
      <c r="F169" s="41">
        <f>SUM(F171,F176,F181)</f>
        <v>694426300</v>
      </c>
      <c r="G169" s="41">
        <f>SUM(G171,G176,G181)</f>
        <v>2211732128</v>
      </c>
      <c r="H169" s="41" t="s">
        <v>21</v>
      </c>
      <c r="I169" s="41">
        <f>SUM(I171,I176,I181)</f>
        <v>2211732128</v>
      </c>
      <c r="J169" s="41">
        <f>SUM(J171,J176,J181)</f>
        <v>1852239432</v>
      </c>
      <c r="K169" s="41" t="s">
        <v>21</v>
      </c>
      <c r="L169" s="41">
        <f>SUM(L171,L176,L181)</f>
        <v>1852239432</v>
      </c>
    </row>
    <row r="170" spans="1:12" ht="45" customHeight="1" x14ac:dyDescent="0.25">
      <c r="A170" s="15"/>
      <c r="B170" s="48" t="s">
        <v>369</v>
      </c>
      <c r="C170" s="15"/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45" customHeight="1" x14ac:dyDescent="0.25">
      <c r="A171" s="15">
        <v>5110</v>
      </c>
      <c r="B171" s="48" t="s">
        <v>564</v>
      </c>
      <c r="C171" s="15" t="s">
        <v>371</v>
      </c>
      <c r="D171" s="41">
        <f>SUM(D173:D175)</f>
        <v>549150000</v>
      </c>
      <c r="E171" s="41" t="s">
        <v>21</v>
      </c>
      <c r="F171" s="41">
        <f>SUM(F173:F175)</f>
        <v>549150000</v>
      </c>
      <c r="G171" s="41">
        <f>SUM(G173:G175)</f>
        <v>1947708528</v>
      </c>
      <c r="H171" s="41" t="s">
        <v>21</v>
      </c>
      <c r="I171" s="41">
        <f>SUM(I173:I175)</f>
        <v>1947708528</v>
      </c>
      <c r="J171" s="41">
        <f>SUM(J173:J175)</f>
        <v>1646999538</v>
      </c>
      <c r="K171" s="41" t="s">
        <v>21</v>
      </c>
      <c r="L171" s="41">
        <f>SUM(L173:L175)</f>
        <v>1646999538</v>
      </c>
    </row>
    <row r="172" spans="1:12" ht="45" customHeight="1" x14ac:dyDescent="0.25">
      <c r="A172" s="15"/>
      <c r="B172" s="48" t="s">
        <v>167</v>
      </c>
      <c r="C172" s="15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45" customHeight="1" x14ac:dyDescent="0.25">
      <c r="A173" s="15">
        <v>5111</v>
      </c>
      <c r="B173" s="48" t="s">
        <v>565</v>
      </c>
      <c r="C173" s="15" t="s">
        <v>566</v>
      </c>
      <c r="D173" s="41">
        <f>SUM(E173,F173)</f>
        <v>0</v>
      </c>
      <c r="E173" s="41" t="s">
        <v>21</v>
      </c>
      <c r="F173" s="41">
        <v>0</v>
      </c>
      <c r="G173" s="41">
        <f>SUM(H173,I173)</f>
        <v>0</v>
      </c>
      <c r="H173" s="41" t="s">
        <v>21</v>
      </c>
      <c r="I173" s="41">
        <v>0</v>
      </c>
      <c r="J173" s="41">
        <f>SUM(K173,L173)</f>
        <v>0</v>
      </c>
      <c r="K173" s="41" t="s">
        <v>21</v>
      </c>
      <c r="L173" s="41">
        <v>0</v>
      </c>
    </row>
    <row r="174" spans="1:12" ht="45" customHeight="1" x14ac:dyDescent="0.25">
      <c r="A174" s="15">
        <v>5112</v>
      </c>
      <c r="B174" s="48" t="s">
        <v>567</v>
      </c>
      <c r="C174" s="15" t="s">
        <v>568</v>
      </c>
      <c r="D174" s="41">
        <f>SUM(E174,F174)</f>
        <v>155050000</v>
      </c>
      <c r="E174" s="41" t="s">
        <v>21</v>
      </c>
      <c r="F174" s="41">
        <v>155050000</v>
      </c>
      <c r="G174" s="41">
        <f>SUM(H174,I174)</f>
        <v>687225581</v>
      </c>
      <c r="H174" s="41" t="s">
        <v>21</v>
      </c>
      <c r="I174" s="41">
        <v>687225581</v>
      </c>
      <c r="J174" s="41">
        <f>SUM(K174,L174)</f>
        <v>578349802</v>
      </c>
      <c r="K174" s="41" t="s">
        <v>21</v>
      </c>
      <c r="L174" s="41">
        <v>578349802</v>
      </c>
    </row>
    <row r="175" spans="1:12" ht="45" customHeight="1" x14ac:dyDescent="0.25">
      <c r="A175" s="15">
        <v>5113</v>
      </c>
      <c r="B175" s="48" t="s">
        <v>569</v>
      </c>
      <c r="C175" s="15" t="s">
        <v>570</v>
      </c>
      <c r="D175" s="41">
        <f>SUM(E175,F175)</f>
        <v>394100000</v>
      </c>
      <c r="E175" s="41" t="s">
        <v>21</v>
      </c>
      <c r="F175" s="41">
        <v>394100000</v>
      </c>
      <c r="G175" s="41">
        <f>SUM(H175,I175)</f>
        <v>1260482947</v>
      </c>
      <c r="H175" s="41" t="s">
        <v>21</v>
      </c>
      <c r="I175" s="41">
        <v>1260482947</v>
      </c>
      <c r="J175" s="41">
        <f>SUM(K175,L175)</f>
        <v>1068649736</v>
      </c>
      <c r="K175" s="41" t="s">
        <v>21</v>
      </c>
      <c r="L175" s="41">
        <v>1068649736</v>
      </c>
    </row>
    <row r="176" spans="1:12" ht="45" customHeight="1" x14ac:dyDescent="0.25">
      <c r="A176" s="15">
        <v>5120</v>
      </c>
      <c r="B176" s="48" t="s">
        <v>571</v>
      </c>
      <c r="C176" s="15" t="s">
        <v>371</v>
      </c>
      <c r="D176" s="41">
        <f>SUM(D178:D180)</f>
        <v>119276300</v>
      </c>
      <c r="E176" s="41" t="s">
        <v>21</v>
      </c>
      <c r="F176" s="41">
        <f>SUM(F178:F180)</f>
        <v>119276300</v>
      </c>
      <c r="G176" s="41">
        <f>SUM(G178:G180)</f>
        <v>197437600</v>
      </c>
      <c r="H176" s="41" t="s">
        <v>21</v>
      </c>
      <c r="I176" s="41">
        <f>SUM(I178:I180)</f>
        <v>197437600</v>
      </c>
      <c r="J176" s="41">
        <f>SUM(J178:J180)</f>
        <v>143135894</v>
      </c>
      <c r="K176" s="41" t="s">
        <v>21</v>
      </c>
      <c r="L176" s="41">
        <f>SUM(L178:L180)</f>
        <v>143135894</v>
      </c>
    </row>
    <row r="177" spans="1:12" ht="45" customHeight="1" x14ac:dyDescent="0.25">
      <c r="A177" s="15"/>
      <c r="B177" s="48" t="s">
        <v>167</v>
      </c>
      <c r="C177" s="15"/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45" customHeight="1" x14ac:dyDescent="0.25">
      <c r="A178" s="15">
        <v>5121</v>
      </c>
      <c r="B178" s="48" t="s">
        <v>572</v>
      </c>
      <c r="C178" s="15" t="s">
        <v>573</v>
      </c>
      <c r="D178" s="41">
        <f>SUM(E178,F178)</f>
        <v>0</v>
      </c>
      <c r="E178" s="41" t="s">
        <v>21</v>
      </c>
      <c r="F178" s="41">
        <v>0</v>
      </c>
      <c r="G178" s="41">
        <f>SUM(H178,I178)</f>
        <v>6050000</v>
      </c>
      <c r="H178" s="41" t="s">
        <v>21</v>
      </c>
      <c r="I178" s="41">
        <v>6050000</v>
      </c>
      <c r="J178" s="41">
        <f>SUM(K178,L178)</f>
        <v>6050000</v>
      </c>
      <c r="K178" s="41" t="s">
        <v>21</v>
      </c>
      <c r="L178" s="41">
        <v>6050000</v>
      </c>
    </row>
    <row r="179" spans="1:12" ht="45" customHeight="1" x14ac:dyDescent="0.25">
      <c r="A179" s="15">
        <v>5122</v>
      </c>
      <c r="B179" s="48" t="s">
        <v>574</v>
      </c>
      <c r="C179" s="15" t="s">
        <v>575</v>
      </c>
      <c r="D179" s="41">
        <f>SUM(E179,F179)</f>
        <v>7900000</v>
      </c>
      <c r="E179" s="41" t="s">
        <v>21</v>
      </c>
      <c r="F179" s="41">
        <v>7900000</v>
      </c>
      <c r="G179" s="41">
        <f>SUM(H179,I179)</f>
        <v>4500000</v>
      </c>
      <c r="H179" s="41" t="s">
        <v>21</v>
      </c>
      <c r="I179" s="41">
        <v>4500000</v>
      </c>
      <c r="J179" s="41">
        <f>SUM(K179,L179)</f>
        <v>4072000</v>
      </c>
      <c r="K179" s="41" t="s">
        <v>21</v>
      </c>
      <c r="L179" s="41">
        <v>4072000</v>
      </c>
    </row>
    <row r="180" spans="1:12" ht="45" customHeight="1" x14ac:dyDescent="0.25">
      <c r="A180" s="15">
        <v>5123</v>
      </c>
      <c r="B180" s="48" t="s">
        <v>576</v>
      </c>
      <c r="C180" s="15" t="s">
        <v>577</v>
      </c>
      <c r="D180" s="41">
        <f>SUM(E180,F180)</f>
        <v>111376300</v>
      </c>
      <c r="E180" s="41" t="s">
        <v>21</v>
      </c>
      <c r="F180" s="41">
        <v>111376300</v>
      </c>
      <c r="G180" s="41">
        <f>SUM(H180,I180)</f>
        <v>186887600</v>
      </c>
      <c r="H180" s="41" t="s">
        <v>21</v>
      </c>
      <c r="I180" s="41">
        <v>186887600</v>
      </c>
      <c r="J180" s="41">
        <f>SUM(K180,L180)</f>
        <v>133013894</v>
      </c>
      <c r="K180" s="41" t="s">
        <v>21</v>
      </c>
      <c r="L180" s="41">
        <v>133013894</v>
      </c>
    </row>
    <row r="181" spans="1:12" ht="45" customHeight="1" x14ac:dyDescent="0.25">
      <c r="A181" s="15">
        <v>5130</v>
      </c>
      <c r="B181" s="48" t="s">
        <v>578</v>
      </c>
      <c r="C181" s="15" t="s">
        <v>371</v>
      </c>
      <c r="D181" s="41">
        <f>SUM(D183:D186)</f>
        <v>26000000</v>
      </c>
      <c r="E181" s="41" t="s">
        <v>21</v>
      </c>
      <c r="F181" s="41">
        <f>SUM(F183:F186)</f>
        <v>26000000</v>
      </c>
      <c r="G181" s="41">
        <f>SUM(G183:G186)</f>
        <v>66586000</v>
      </c>
      <c r="H181" s="41" t="s">
        <v>21</v>
      </c>
      <c r="I181" s="41">
        <f>SUM(I183:I186)</f>
        <v>66586000</v>
      </c>
      <c r="J181" s="41">
        <f>SUM(J183:J186)</f>
        <v>62104000</v>
      </c>
      <c r="K181" s="41" t="s">
        <v>21</v>
      </c>
      <c r="L181" s="41">
        <f>SUM(L183:L186)</f>
        <v>62104000</v>
      </c>
    </row>
    <row r="182" spans="1:12" ht="45" customHeight="1" x14ac:dyDescent="0.25">
      <c r="A182" s="15"/>
      <c r="B182" s="48" t="s">
        <v>167</v>
      </c>
      <c r="C182" s="15"/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45" customHeight="1" x14ac:dyDescent="0.25">
      <c r="A183" s="15">
        <v>5131</v>
      </c>
      <c r="B183" s="48" t="s">
        <v>579</v>
      </c>
      <c r="C183" s="15" t="s">
        <v>580</v>
      </c>
      <c r="D183" s="41">
        <f>SUM(E183,F183)</f>
        <v>0</v>
      </c>
      <c r="E183" s="41" t="s">
        <v>21</v>
      </c>
      <c r="F183" s="41">
        <v>0</v>
      </c>
      <c r="G183" s="41">
        <f>SUM(H183,I183)</f>
        <v>0</v>
      </c>
      <c r="H183" s="41" t="s">
        <v>21</v>
      </c>
      <c r="I183" s="41">
        <v>0</v>
      </c>
      <c r="J183" s="41">
        <f>SUM(K183,L183)</f>
        <v>0</v>
      </c>
      <c r="K183" s="41" t="s">
        <v>21</v>
      </c>
      <c r="L183" s="41">
        <v>0</v>
      </c>
    </row>
    <row r="184" spans="1:12" ht="45" customHeight="1" x14ac:dyDescent="0.25">
      <c r="A184" s="15">
        <v>5132</v>
      </c>
      <c r="B184" s="48" t="s">
        <v>581</v>
      </c>
      <c r="C184" s="15" t="s">
        <v>582</v>
      </c>
      <c r="D184" s="41">
        <f>SUM(E184,F184)</f>
        <v>0</v>
      </c>
      <c r="E184" s="41" t="s">
        <v>21</v>
      </c>
      <c r="F184" s="41">
        <v>0</v>
      </c>
      <c r="G184" s="41">
        <f>SUM(H184,I184)</f>
        <v>0</v>
      </c>
      <c r="H184" s="41" t="s">
        <v>21</v>
      </c>
      <c r="I184" s="41">
        <v>0</v>
      </c>
      <c r="J184" s="41">
        <f>SUM(K184,L184)</f>
        <v>0</v>
      </c>
      <c r="K184" s="41" t="s">
        <v>21</v>
      </c>
      <c r="L184" s="41">
        <v>0</v>
      </c>
    </row>
    <row r="185" spans="1:12" ht="45" customHeight="1" x14ac:dyDescent="0.25">
      <c r="A185" s="15">
        <v>5133</v>
      </c>
      <c r="B185" s="48" t="s">
        <v>583</v>
      </c>
      <c r="C185" s="15" t="s">
        <v>584</v>
      </c>
      <c r="D185" s="41">
        <f>SUM(E185,F185)</f>
        <v>0</v>
      </c>
      <c r="E185" s="41" t="s">
        <v>21</v>
      </c>
      <c r="F185" s="41">
        <v>0</v>
      </c>
      <c r="G185" s="41">
        <f>SUM(H185,I185)</f>
        <v>0</v>
      </c>
      <c r="H185" s="41" t="s">
        <v>21</v>
      </c>
      <c r="I185" s="41">
        <v>0</v>
      </c>
      <c r="J185" s="41">
        <f>SUM(K185,L185)</f>
        <v>0</v>
      </c>
      <c r="K185" s="41" t="s">
        <v>21</v>
      </c>
      <c r="L185" s="41">
        <v>0</v>
      </c>
    </row>
    <row r="186" spans="1:12" ht="45" customHeight="1" x14ac:dyDescent="0.25">
      <c r="A186" s="15">
        <v>5134</v>
      </c>
      <c r="B186" s="48" t="s">
        <v>585</v>
      </c>
      <c r="C186" s="15" t="s">
        <v>586</v>
      </c>
      <c r="D186" s="41">
        <f>SUM(E186,F186)</f>
        <v>26000000</v>
      </c>
      <c r="E186" s="41" t="s">
        <v>21</v>
      </c>
      <c r="F186" s="41">
        <v>26000000</v>
      </c>
      <c r="G186" s="41">
        <f>SUM(H186,I186)</f>
        <v>66586000</v>
      </c>
      <c r="H186" s="41" t="s">
        <v>21</v>
      </c>
      <c r="I186" s="41">
        <v>66586000</v>
      </c>
      <c r="J186" s="41">
        <f>SUM(K186,L186)</f>
        <v>62104000</v>
      </c>
      <c r="K186" s="41" t="s">
        <v>21</v>
      </c>
      <c r="L186" s="41">
        <v>62104000</v>
      </c>
    </row>
    <row r="187" spans="1:12" ht="45" customHeight="1" x14ac:dyDescent="0.25">
      <c r="A187" s="15">
        <v>5200</v>
      </c>
      <c r="B187" s="48" t="s">
        <v>587</v>
      </c>
      <c r="C187" s="15" t="s">
        <v>371</v>
      </c>
      <c r="D187" s="41">
        <f>SUM(D189:D192)</f>
        <v>0</v>
      </c>
      <c r="E187" s="41" t="s">
        <v>21</v>
      </c>
      <c r="F187" s="41">
        <f>SUM(F189:F192)</f>
        <v>0</v>
      </c>
      <c r="G187" s="41">
        <f>SUM(G189:G192)</f>
        <v>0</v>
      </c>
      <c r="H187" s="41" t="s">
        <v>21</v>
      </c>
      <c r="I187" s="41">
        <f>SUM(I189:I192)</f>
        <v>0</v>
      </c>
      <c r="J187" s="41">
        <f>SUM(J189:J192)</f>
        <v>0</v>
      </c>
      <c r="K187" s="41" t="s">
        <v>21</v>
      </c>
      <c r="L187" s="41">
        <f>SUM(L189:L192)</f>
        <v>0</v>
      </c>
    </row>
    <row r="188" spans="1:12" ht="45" customHeight="1" x14ac:dyDescent="0.25">
      <c r="A188" s="15"/>
      <c r="B188" s="48" t="s">
        <v>369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1:12" ht="45" customHeight="1" x14ac:dyDescent="0.25">
      <c r="A189" s="15">
        <v>5211</v>
      </c>
      <c r="B189" s="48" t="s">
        <v>588</v>
      </c>
      <c r="C189" s="15" t="s">
        <v>589</v>
      </c>
      <c r="D189" s="41">
        <f>SUM(E189,F189)</f>
        <v>0</v>
      </c>
      <c r="E189" s="41" t="s">
        <v>21</v>
      </c>
      <c r="F189" s="41">
        <v>0</v>
      </c>
      <c r="G189" s="41">
        <f>SUM(H189,I189)</f>
        <v>0</v>
      </c>
      <c r="H189" s="41" t="s">
        <v>21</v>
      </c>
      <c r="I189" s="41">
        <v>0</v>
      </c>
      <c r="J189" s="41">
        <f>SUM(K189,L189)</f>
        <v>0</v>
      </c>
      <c r="K189" s="41" t="s">
        <v>21</v>
      </c>
      <c r="L189" s="41">
        <v>0</v>
      </c>
    </row>
    <row r="190" spans="1:12" ht="45" customHeight="1" x14ac:dyDescent="0.25">
      <c r="A190" s="15">
        <v>5221</v>
      </c>
      <c r="B190" s="48" t="s">
        <v>590</v>
      </c>
      <c r="C190" s="15" t="s">
        <v>591</v>
      </c>
      <c r="D190" s="41">
        <f>SUM(E190,F190)</f>
        <v>0</v>
      </c>
      <c r="E190" s="41" t="s">
        <v>21</v>
      </c>
      <c r="F190" s="41">
        <v>0</v>
      </c>
      <c r="G190" s="41">
        <f>SUM(H190,I190)</f>
        <v>0</v>
      </c>
      <c r="H190" s="41" t="s">
        <v>21</v>
      </c>
      <c r="I190" s="41">
        <v>0</v>
      </c>
      <c r="J190" s="41">
        <f>SUM(K190,L190)</f>
        <v>0</v>
      </c>
      <c r="K190" s="41" t="s">
        <v>21</v>
      </c>
      <c r="L190" s="41">
        <v>0</v>
      </c>
    </row>
    <row r="191" spans="1:12" ht="45" customHeight="1" x14ac:dyDescent="0.25">
      <c r="A191" s="15">
        <v>5231</v>
      </c>
      <c r="B191" s="48" t="s">
        <v>592</v>
      </c>
      <c r="C191" s="15" t="s">
        <v>593</v>
      </c>
      <c r="D191" s="41">
        <f>SUM(E191,F191)</f>
        <v>0</v>
      </c>
      <c r="E191" s="41" t="s">
        <v>21</v>
      </c>
      <c r="F191" s="41">
        <v>0</v>
      </c>
      <c r="G191" s="41">
        <f>SUM(H191,I191)</f>
        <v>0</v>
      </c>
      <c r="H191" s="41" t="s">
        <v>21</v>
      </c>
      <c r="I191" s="41">
        <v>0</v>
      </c>
      <c r="J191" s="41">
        <f>SUM(K191,L191)</f>
        <v>0</v>
      </c>
      <c r="K191" s="41" t="s">
        <v>21</v>
      </c>
      <c r="L191" s="41">
        <v>0</v>
      </c>
    </row>
    <row r="192" spans="1:12" ht="45" customHeight="1" x14ac:dyDescent="0.25">
      <c r="A192" s="15">
        <v>5241</v>
      </c>
      <c r="B192" s="48" t="s">
        <v>594</v>
      </c>
      <c r="C192" s="15" t="s">
        <v>595</v>
      </c>
      <c r="D192" s="41">
        <f>SUM(E192,F192)</f>
        <v>0</v>
      </c>
      <c r="E192" s="41" t="s">
        <v>21</v>
      </c>
      <c r="F192" s="41">
        <v>0</v>
      </c>
      <c r="G192" s="41">
        <f>SUM(H192,I192)</f>
        <v>0</v>
      </c>
      <c r="H192" s="41" t="s">
        <v>21</v>
      </c>
      <c r="I192" s="41">
        <v>0</v>
      </c>
      <c r="J192" s="41">
        <f>SUM(K192,L192)</f>
        <v>0</v>
      </c>
      <c r="K192" s="41" t="s">
        <v>21</v>
      </c>
      <c r="L192" s="41">
        <v>0</v>
      </c>
    </row>
    <row r="193" spans="1:12" ht="45" customHeight="1" x14ac:dyDescent="0.25">
      <c r="A193" s="15">
        <v>5300</v>
      </c>
      <c r="B193" s="48" t="s">
        <v>596</v>
      </c>
      <c r="C193" s="15" t="s">
        <v>371</v>
      </c>
      <c r="D193" s="41">
        <f>SUM(D195)</f>
        <v>0</v>
      </c>
      <c r="E193" s="41" t="s">
        <v>21</v>
      </c>
      <c r="F193" s="41">
        <f>SUM(F195)</f>
        <v>0</v>
      </c>
      <c r="G193" s="41">
        <f>SUM(G195)</f>
        <v>0</v>
      </c>
      <c r="H193" s="41" t="s">
        <v>21</v>
      </c>
      <c r="I193" s="41">
        <f>SUM(I195)</f>
        <v>0</v>
      </c>
      <c r="J193" s="41">
        <f>SUM(J195)</f>
        <v>0</v>
      </c>
      <c r="K193" s="41" t="s">
        <v>21</v>
      </c>
      <c r="L193" s="41">
        <f>SUM(L195)</f>
        <v>0</v>
      </c>
    </row>
    <row r="194" spans="1:12" ht="45" customHeight="1" x14ac:dyDescent="0.25">
      <c r="A194" s="15"/>
      <c r="B194" s="48" t="s">
        <v>369</v>
      </c>
      <c r="C194" s="15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45" customHeight="1" x14ac:dyDescent="0.25">
      <c r="A195" s="15">
        <v>5311</v>
      </c>
      <c r="B195" s="48" t="s">
        <v>597</v>
      </c>
      <c r="C195" s="15" t="s">
        <v>598</v>
      </c>
      <c r="D195" s="41">
        <f>SUM(E195,F195)</f>
        <v>0</v>
      </c>
      <c r="E195" s="41" t="s">
        <v>21</v>
      </c>
      <c r="F195" s="41">
        <v>0</v>
      </c>
      <c r="G195" s="41">
        <f>SUM(H195,I195)</f>
        <v>0</v>
      </c>
      <c r="H195" s="41" t="s">
        <v>21</v>
      </c>
      <c r="I195" s="41">
        <v>0</v>
      </c>
      <c r="J195" s="41">
        <f>SUM(K195,L195)</f>
        <v>0</v>
      </c>
      <c r="K195" s="41" t="s">
        <v>21</v>
      </c>
      <c r="L195" s="41">
        <v>0</v>
      </c>
    </row>
    <row r="196" spans="1:12" ht="45" customHeight="1" x14ac:dyDescent="0.25">
      <c r="A196" s="15">
        <v>5400</v>
      </c>
      <c r="B196" s="48" t="s">
        <v>599</v>
      </c>
      <c r="C196" s="15" t="s">
        <v>371</v>
      </c>
      <c r="D196" s="41">
        <f>SUM(D198:D201)</f>
        <v>0</v>
      </c>
      <c r="E196" s="41" t="s">
        <v>21</v>
      </c>
      <c r="F196" s="41">
        <f>SUM(F198:F201)</f>
        <v>0</v>
      </c>
      <c r="G196" s="41">
        <f>SUM(G198:G201)</f>
        <v>0</v>
      </c>
      <c r="H196" s="41" t="s">
        <v>21</v>
      </c>
      <c r="I196" s="41">
        <f>SUM(I198:I201)</f>
        <v>0</v>
      </c>
      <c r="J196" s="41">
        <f>SUM(J198:J201)</f>
        <v>0</v>
      </c>
      <c r="K196" s="41" t="s">
        <v>21</v>
      </c>
      <c r="L196" s="41">
        <f>SUM(L198:L201)</f>
        <v>0</v>
      </c>
    </row>
    <row r="197" spans="1:12" ht="45" customHeight="1" x14ac:dyDescent="0.25">
      <c r="A197" s="15"/>
      <c r="B197" s="48" t="s">
        <v>369</v>
      </c>
      <c r="C197" s="15"/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45" customHeight="1" x14ac:dyDescent="0.25">
      <c r="A198" s="15">
        <v>5411</v>
      </c>
      <c r="B198" s="48" t="s">
        <v>600</v>
      </c>
      <c r="C198" s="15" t="s">
        <v>601</v>
      </c>
      <c r="D198" s="41">
        <f>SUM(E198,F198)</f>
        <v>0</v>
      </c>
      <c r="E198" s="41" t="s">
        <v>21</v>
      </c>
      <c r="F198" s="41">
        <v>0</v>
      </c>
      <c r="G198" s="41">
        <f>SUM(H198,I198)</f>
        <v>0</v>
      </c>
      <c r="H198" s="41" t="s">
        <v>21</v>
      </c>
      <c r="I198" s="41">
        <v>0</v>
      </c>
      <c r="J198" s="41">
        <f>SUM(K198,L198)</f>
        <v>0</v>
      </c>
      <c r="K198" s="41" t="s">
        <v>21</v>
      </c>
      <c r="L198" s="41">
        <v>0</v>
      </c>
    </row>
    <row r="199" spans="1:12" ht="45" customHeight="1" x14ac:dyDescent="0.25">
      <c r="A199" s="15">
        <v>5421</v>
      </c>
      <c r="B199" s="48" t="s">
        <v>602</v>
      </c>
      <c r="C199" s="15" t="s">
        <v>603</v>
      </c>
      <c r="D199" s="41">
        <f>SUM(E199,F199)</f>
        <v>0</v>
      </c>
      <c r="E199" s="41" t="s">
        <v>21</v>
      </c>
      <c r="F199" s="41">
        <v>0</v>
      </c>
      <c r="G199" s="41">
        <f>SUM(H199,I199)</f>
        <v>0</v>
      </c>
      <c r="H199" s="41" t="s">
        <v>21</v>
      </c>
      <c r="I199" s="41">
        <v>0</v>
      </c>
      <c r="J199" s="41">
        <f>SUM(K199,L199)</f>
        <v>0</v>
      </c>
      <c r="K199" s="41" t="s">
        <v>21</v>
      </c>
      <c r="L199" s="41">
        <v>0</v>
      </c>
    </row>
    <row r="200" spans="1:12" ht="45" customHeight="1" x14ac:dyDescent="0.25">
      <c r="A200" s="15">
        <v>5431</v>
      </c>
      <c r="B200" s="48" t="s">
        <v>604</v>
      </c>
      <c r="C200" s="15" t="s">
        <v>605</v>
      </c>
      <c r="D200" s="41">
        <f>SUM(E200,F200)</f>
        <v>0</v>
      </c>
      <c r="E200" s="41" t="s">
        <v>21</v>
      </c>
      <c r="F200" s="41">
        <v>0</v>
      </c>
      <c r="G200" s="41">
        <f>SUM(H200,I200)</f>
        <v>0</v>
      </c>
      <c r="H200" s="41" t="s">
        <v>21</v>
      </c>
      <c r="I200" s="41">
        <v>0</v>
      </c>
      <c r="J200" s="41">
        <f>SUM(K200,L200)</f>
        <v>0</v>
      </c>
      <c r="K200" s="41" t="s">
        <v>21</v>
      </c>
      <c r="L200" s="41">
        <v>0</v>
      </c>
    </row>
    <row r="201" spans="1:12" ht="45" customHeight="1" x14ac:dyDescent="0.25">
      <c r="A201" s="15">
        <v>5441</v>
      </c>
      <c r="B201" s="48" t="s">
        <v>606</v>
      </c>
      <c r="C201" s="15" t="s">
        <v>607</v>
      </c>
      <c r="D201" s="41">
        <f>SUM(E201,F201)</f>
        <v>0</v>
      </c>
      <c r="E201" s="41" t="s">
        <v>21</v>
      </c>
      <c r="F201" s="41">
        <v>0</v>
      </c>
      <c r="G201" s="41">
        <f>SUM(H201,I201)</f>
        <v>0</v>
      </c>
      <c r="H201" s="41" t="s">
        <v>21</v>
      </c>
      <c r="I201" s="41">
        <v>0</v>
      </c>
      <c r="J201" s="41">
        <f>SUM(K201,L201)</f>
        <v>0</v>
      </c>
      <c r="K201" s="41" t="s">
        <v>21</v>
      </c>
      <c r="L201" s="41">
        <v>0</v>
      </c>
    </row>
    <row r="202" spans="1:12" ht="45" customHeight="1" x14ac:dyDescent="0.25">
      <c r="A202" s="15">
        <v>5500</v>
      </c>
      <c r="B202" s="48" t="s">
        <v>608</v>
      </c>
      <c r="C202" s="15" t="s">
        <v>371</v>
      </c>
      <c r="D202" s="41">
        <f>SUM(D204)</f>
        <v>0</v>
      </c>
      <c r="E202" s="41" t="s">
        <v>21</v>
      </c>
      <c r="F202" s="41">
        <f>SUM(F204)</f>
        <v>0</v>
      </c>
      <c r="G202" s="41">
        <f>SUM(G204)</f>
        <v>0</v>
      </c>
      <c r="H202" s="41" t="s">
        <v>21</v>
      </c>
      <c r="I202" s="41">
        <f>SUM(I204)</f>
        <v>0</v>
      </c>
      <c r="J202" s="41">
        <f>SUM(J204)</f>
        <v>0</v>
      </c>
      <c r="K202" s="41" t="s">
        <v>21</v>
      </c>
      <c r="L202" s="41">
        <f>SUM(L204)</f>
        <v>0</v>
      </c>
    </row>
    <row r="203" spans="1:12" ht="45" customHeight="1" x14ac:dyDescent="0.25">
      <c r="A203" s="15"/>
      <c r="B203" s="48" t="s">
        <v>369</v>
      </c>
      <c r="C203" s="15"/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45" customHeight="1" x14ac:dyDescent="0.25">
      <c r="A204" s="15">
        <v>5511</v>
      </c>
      <c r="B204" s="48" t="s">
        <v>608</v>
      </c>
      <c r="C204" s="15" t="s">
        <v>609</v>
      </c>
      <c r="D204" s="41">
        <f>SUM(E204,F204)</f>
        <v>0</v>
      </c>
      <c r="E204" s="41" t="s">
        <v>21</v>
      </c>
      <c r="F204" s="41">
        <v>0</v>
      </c>
      <c r="G204" s="41">
        <f>SUM(H204,I204)</f>
        <v>0</v>
      </c>
      <c r="H204" s="41" t="s">
        <v>21</v>
      </c>
      <c r="I204" s="41">
        <v>0</v>
      </c>
      <c r="J204" s="41">
        <f>SUM(K204,L204)</f>
        <v>0</v>
      </c>
      <c r="K204" s="41" t="s">
        <v>21</v>
      </c>
      <c r="L204" s="41">
        <v>0</v>
      </c>
    </row>
    <row r="205" spans="1:12" ht="45" customHeight="1" x14ac:dyDescent="0.25">
      <c r="A205" s="15">
        <v>6000</v>
      </c>
      <c r="B205" s="48" t="s">
        <v>610</v>
      </c>
      <c r="C205" s="15" t="s">
        <v>371</v>
      </c>
      <c r="D205" s="41">
        <f>SUM(D207,D215,D220,D223)</f>
        <v>-130000000</v>
      </c>
      <c r="E205" s="41" t="s">
        <v>21</v>
      </c>
      <c r="F205" s="41">
        <f>SUM(F207,F215,F220,F223)</f>
        <v>-130000000</v>
      </c>
      <c r="G205" s="41">
        <f>SUM(G207,G215,G220,G223)</f>
        <v>-130000000</v>
      </c>
      <c r="H205" s="41" t="s">
        <v>21</v>
      </c>
      <c r="I205" s="41">
        <f>SUM(I207,I215,I220,I223)</f>
        <v>-130000000</v>
      </c>
      <c r="J205" s="41">
        <f>SUM(J207,J215,J220,J223)</f>
        <v>-89993675</v>
      </c>
      <c r="K205" s="41" t="s">
        <v>21</v>
      </c>
      <c r="L205" s="41">
        <f>SUM(L207,L215,L220,L223)</f>
        <v>-89993675</v>
      </c>
    </row>
    <row r="206" spans="1:12" ht="45" customHeight="1" x14ac:dyDescent="0.25">
      <c r="A206" s="15"/>
      <c r="B206" s="48" t="s">
        <v>165</v>
      </c>
      <c r="C206" s="15"/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45" customHeight="1" x14ac:dyDescent="0.25">
      <c r="A207" s="15">
        <v>6100</v>
      </c>
      <c r="B207" s="48" t="s">
        <v>611</v>
      </c>
      <c r="C207" s="15" t="s">
        <v>371</v>
      </c>
      <c r="D207" s="41">
        <f>SUM(D209:D211)</f>
        <v>0</v>
      </c>
      <c r="E207" s="41" t="s">
        <v>21</v>
      </c>
      <c r="F207" s="41">
        <f>SUM(F209:F211)</f>
        <v>0</v>
      </c>
      <c r="G207" s="41">
        <f>SUM(G209:G211)</f>
        <v>0</v>
      </c>
      <c r="H207" s="41" t="s">
        <v>21</v>
      </c>
      <c r="I207" s="41">
        <f>SUM(I209:I211)</f>
        <v>0</v>
      </c>
      <c r="J207" s="41">
        <f>SUM(J209:J211)</f>
        <v>0</v>
      </c>
      <c r="K207" s="41" t="s">
        <v>21</v>
      </c>
      <c r="L207" s="41">
        <f>SUM(L209:L211)</f>
        <v>0</v>
      </c>
    </row>
    <row r="208" spans="1:12" ht="45" customHeight="1" x14ac:dyDescent="0.25">
      <c r="A208" s="15"/>
      <c r="B208" s="48" t="s">
        <v>165</v>
      </c>
      <c r="C208" s="15"/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45" customHeight="1" x14ac:dyDescent="0.25">
      <c r="A209" s="15">
        <v>6110</v>
      </c>
      <c r="B209" s="48" t="s">
        <v>612</v>
      </c>
      <c r="C209" s="15" t="s">
        <v>613</v>
      </c>
      <c r="D209" s="41">
        <f>SUM(E209,F209)</f>
        <v>0</v>
      </c>
      <c r="E209" s="41" t="s">
        <v>21</v>
      </c>
      <c r="F209" s="41">
        <v>0</v>
      </c>
      <c r="G209" s="41">
        <f>SUM(H209,I209)</f>
        <v>0</v>
      </c>
      <c r="H209" s="41" t="s">
        <v>21</v>
      </c>
      <c r="I209" s="41">
        <v>0</v>
      </c>
      <c r="J209" s="41">
        <f>SUM(K209,L209)</f>
        <v>0</v>
      </c>
      <c r="K209" s="41" t="s">
        <v>21</v>
      </c>
      <c r="L209" s="41">
        <v>0</v>
      </c>
    </row>
    <row r="210" spans="1:12" ht="45" customHeight="1" x14ac:dyDescent="0.25">
      <c r="A210" s="15">
        <v>6120</v>
      </c>
      <c r="B210" s="48" t="s">
        <v>614</v>
      </c>
      <c r="C210" s="15" t="s">
        <v>615</v>
      </c>
      <c r="D210" s="41">
        <f>SUM(E210,F210)</f>
        <v>0</v>
      </c>
      <c r="E210" s="41" t="s">
        <v>21</v>
      </c>
      <c r="F210" s="41">
        <v>0</v>
      </c>
      <c r="G210" s="41">
        <f>SUM(H210,I210)</f>
        <v>0</v>
      </c>
      <c r="H210" s="41" t="s">
        <v>21</v>
      </c>
      <c r="I210" s="41">
        <v>0</v>
      </c>
      <c r="J210" s="41">
        <f>SUM(K210,L210)</f>
        <v>0</v>
      </c>
      <c r="K210" s="41" t="s">
        <v>21</v>
      </c>
      <c r="L210" s="41">
        <v>0</v>
      </c>
    </row>
    <row r="211" spans="1:12" ht="45" customHeight="1" x14ac:dyDescent="0.25">
      <c r="A211" s="15">
        <v>6130</v>
      </c>
      <c r="B211" s="48" t="s">
        <v>616</v>
      </c>
      <c r="C211" s="15" t="s">
        <v>617</v>
      </c>
      <c r="D211" s="41">
        <f>SUM(E211,F211)</f>
        <v>0</v>
      </c>
      <c r="E211" s="41" t="s">
        <v>21</v>
      </c>
      <c r="F211" s="41">
        <v>0</v>
      </c>
      <c r="G211" s="41">
        <f>SUM(H211,I211)</f>
        <v>0</v>
      </c>
      <c r="H211" s="41" t="s">
        <v>21</v>
      </c>
      <c r="I211" s="41">
        <v>0</v>
      </c>
      <c r="J211" s="41">
        <f>SUM(K211,L211)</f>
        <v>0</v>
      </c>
      <c r="K211" s="41" t="s">
        <v>21</v>
      </c>
      <c r="L211" s="41">
        <v>0</v>
      </c>
    </row>
    <row r="212" spans="1:12" ht="45" customHeight="1" x14ac:dyDescent="0.25">
      <c r="A212" s="15">
        <v>6200</v>
      </c>
      <c r="B212" s="48" t="s">
        <v>618</v>
      </c>
      <c r="C212" s="15" t="s">
        <v>371</v>
      </c>
      <c r="D212" s="41">
        <f>SUM(D214:D215)</f>
        <v>0</v>
      </c>
      <c r="E212" s="41" t="s">
        <v>21</v>
      </c>
      <c r="F212" s="41">
        <f>SUM(F214:F215)</f>
        <v>0</v>
      </c>
      <c r="G212" s="41">
        <f>SUM(G214:G215)</f>
        <v>0</v>
      </c>
      <c r="H212" s="41" t="s">
        <v>21</v>
      </c>
      <c r="I212" s="41">
        <f>SUM(I214:I215)</f>
        <v>0</v>
      </c>
      <c r="J212" s="41">
        <f>SUM(J214:J215)</f>
        <v>0</v>
      </c>
      <c r="K212" s="41" t="s">
        <v>21</v>
      </c>
      <c r="L212" s="41">
        <f>SUM(L214:L215)</f>
        <v>0</v>
      </c>
    </row>
    <row r="213" spans="1:12" ht="45" customHeight="1" x14ac:dyDescent="0.25">
      <c r="A213" s="15"/>
      <c r="B213" s="48" t="s">
        <v>165</v>
      </c>
      <c r="C213" s="15"/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45" customHeight="1" x14ac:dyDescent="0.25">
      <c r="A214" s="15">
        <v>6210</v>
      </c>
      <c r="B214" s="48" t="s">
        <v>619</v>
      </c>
      <c r="C214" s="15" t="s">
        <v>620</v>
      </c>
      <c r="D214" s="41">
        <f>SUM(E214,F214)</f>
        <v>0</v>
      </c>
      <c r="E214" s="41" t="s">
        <v>21</v>
      </c>
      <c r="F214" s="41">
        <v>0</v>
      </c>
      <c r="G214" s="41">
        <f>SUM(H214,I214)</f>
        <v>0</v>
      </c>
      <c r="H214" s="41" t="s">
        <v>21</v>
      </c>
      <c r="I214" s="41">
        <v>0</v>
      </c>
      <c r="J214" s="41">
        <f>SUM(K214,L214)</f>
        <v>0</v>
      </c>
      <c r="K214" s="41" t="s">
        <v>21</v>
      </c>
      <c r="L214" s="41">
        <v>0</v>
      </c>
    </row>
    <row r="215" spans="1:12" ht="45" customHeight="1" x14ac:dyDescent="0.25">
      <c r="A215" s="15">
        <v>6220</v>
      </c>
      <c r="B215" s="48" t="s">
        <v>621</v>
      </c>
      <c r="C215" s="15" t="s">
        <v>371</v>
      </c>
      <c r="D215" s="41">
        <f>SUM(D217:D219)</f>
        <v>0</v>
      </c>
      <c r="E215" s="41" t="s">
        <v>21</v>
      </c>
      <c r="F215" s="41">
        <f>SUM(F217:F219)</f>
        <v>0</v>
      </c>
      <c r="G215" s="41">
        <f>SUM(G217:G219)</f>
        <v>0</v>
      </c>
      <c r="H215" s="41" t="s">
        <v>21</v>
      </c>
      <c r="I215" s="41">
        <f>SUM(I217:I219)</f>
        <v>0</v>
      </c>
      <c r="J215" s="41">
        <f>SUM(J217:J219)</f>
        <v>0</v>
      </c>
      <c r="K215" s="41" t="s">
        <v>21</v>
      </c>
      <c r="L215" s="41">
        <f>SUM(L217:L219)</f>
        <v>0</v>
      </c>
    </row>
    <row r="216" spans="1:12" ht="45" customHeight="1" x14ac:dyDescent="0.25">
      <c r="A216" s="15"/>
      <c r="B216" s="48" t="s">
        <v>167</v>
      </c>
      <c r="C216" s="15"/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45" customHeight="1" x14ac:dyDescent="0.25">
      <c r="A217" s="15">
        <v>6221</v>
      </c>
      <c r="B217" s="48" t="s">
        <v>622</v>
      </c>
      <c r="C217" s="15" t="s">
        <v>623</v>
      </c>
      <c r="D217" s="41">
        <f>SUM(E217,F217)</f>
        <v>0</v>
      </c>
      <c r="E217" s="41" t="s">
        <v>21</v>
      </c>
      <c r="F217" s="41">
        <v>0</v>
      </c>
      <c r="G217" s="41">
        <f>SUM(H217,I217)</f>
        <v>0</v>
      </c>
      <c r="H217" s="41" t="s">
        <v>21</v>
      </c>
      <c r="I217" s="41">
        <v>0</v>
      </c>
      <c r="J217" s="41">
        <f>SUM(K217,L217)</f>
        <v>0</v>
      </c>
      <c r="K217" s="41" t="s">
        <v>21</v>
      </c>
      <c r="L217" s="41">
        <v>0</v>
      </c>
    </row>
    <row r="218" spans="1:12" ht="45" customHeight="1" x14ac:dyDescent="0.25">
      <c r="A218" s="15">
        <v>6222</v>
      </c>
      <c r="B218" s="48" t="s">
        <v>624</v>
      </c>
      <c r="C218" s="15" t="s">
        <v>625</v>
      </c>
      <c r="D218" s="41">
        <f>SUM(E218,F218)</f>
        <v>0</v>
      </c>
      <c r="E218" s="41" t="s">
        <v>21</v>
      </c>
      <c r="F218" s="41">
        <v>0</v>
      </c>
      <c r="G218" s="41">
        <f>SUM(H218,I218)</f>
        <v>0</v>
      </c>
      <c r="H218" s="41" t="s">
        <v>21</v>
      </c>
      <c r="I218" s="41">
        <v>0</v>
      </c>
      <c r="J218" s="41">
        <f>SUM(K218,L218)</f>
        <v>0</v>
      </c>
      <c r="K218" s="41" t="s">
        <v>21</v>
      </c>
      <c r="L218" s="41">
        <v>0</v>
      </c>
    </row>
    <row r="219" spans="1:12" ht="45" customHeight="1" x14ac:dyDescent="0.25">
      <c r="A219" s="15">
        <v>6223</v>
      </c>
      <c r="B219" s="48" t="s">
        <v>626</v>
      </c>
      <c r="C219" s="15" t="s">
        <v>627</v>
      </c>
      <c r="D219" s="41">
        <f>SUM(E219,F219)</f>
        <v>0</v>
      </c>
      <c r="E219" s="41" t="s">
        <v>21</v>
      </c>
      <c r="F219" s="41">
        <v>0</v>
      </c>
      <c r="G219" s="41">
        <f>SUM(H219,I219)</f>
        <v>0</v>
      </c>
      <c r="H219" s="41" t="s">
        <v>21</v>
      </c>
      <c r="I219" s="41">
        <v>0</v>
      </c>
      <c r="J219" s="41">
        <f>SUM(K219,L219)</f>
        <v>0</v>
      </c>
      <c r="K219" s="41" t="s">
        <v>21</v>
      </c>
      <c r="L219" s="41">
        <v>0</v>
      </c>
    </row>
    <row r="220" spans="1:12" ht="45" customHeight="1" x14ac:dyDescent="0.25">
      <c r="A220" s="15">
        <v>6300</v>
      </c>
      <c r="B220" s="48" t="s">
        <v>628</v>
      </c>
      <c r="C220" s="15" t="s">
        <v>371</v>
      </c>
      <c r="D220" s="41">
        <f>SUM(D222)</f>
        <v>0</v>
      </c>
      <c r="E220" s="41" t="s">
        <v>21</v>
      </c>
      <c r="F220" s="41">
        <f>SUM(F222)</f>
        <v>0</v>
      </c>
      <c r="G220" s="41">
        <f>SUM(G222)</f>
        <v>0</v>
      </c>
      <c r="H220" s="41" t="s">
        <v>21</v>
      </c>
      <c r="I220" s="41">
        <f>SUM(I222)</f>
        <v>0</v>
      </c>
      <c r="J220" s="41">
        <f>SUM(J222)</f>
        <v>0</v>
      </c>
      <c r="K220" s="41" t="s">
        <v>21</v>
      </c>
      <c r="L220" s="41">
        <f>SUM(L222)</f>
        <v>0</v>
      </c>
    </row>
    <row r="221" spans="1:12" ht="45" customHeight="1" x14ac:dyDescent="0.25">
      <c r="A221" s="15"/>
      <c r="B221" s="48" t="s">
        <v>165</v>
      </c>
      <c r="C221" s="15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45" customHeight="1" x14ac:dyDescent="0.25">
      <c r="A222" s="15">
        <v>6310</v>
      </c>
      <c r="B222" s="48" t="s">
        <v>629</v>
      </c>
      <c r="C222" s="15" t="s">
        <v>630</v>
      </c>
      <c r="D222" s="41">
        <f>SUM(E222,F222)</f>
        <v>0</v>
      </c>
      <c r="E222" s="41" t="s">
        <v>21</v>
      </c>
      <c r="F222" s="41">
        <v>0</v>
      </c>
      <c r="G222" s="41">
        <f>SUM(H222,I222)</f>
        <v>0</v>
      </c>
      <c r="H222" s="41" t="s">
        <v>21</v>
      </c>
      <c r="I222" s="41">
        <v>0</v>
      </c>
      <c r="J222" s="41">
        <f>SUM(K222,L222)</f>
        <v>0</v>
      </c>
      <c r="K222" s="41" t="s">
        <v>21</v>
      </c>
      <c r="L222" s="41">
        <v>0</v>
      </c>
    </row>
    <row r="223" spans="1:12" ht="45" customHeight="1" x14ac:dyDescent="0.25">
      <c r="A223" s="15">
        <v>6400</v>
      </c>
      <c r="B223" s="48" t="s">
        <v>631</v>
      </c>
      <c r="C223" s="15" t="s">
        <v>371</v>
      </c>
      <c r="D223" s="41">
        <f>SUM(D225:D228)</f>
        <v>-130000000</v>
      </c>
      <c r="E223" s="41" t="s">
        <v>21</v>
      </c>
      <c r="F223" s="41">
        <f>SUM(F225:F228)</f>
        <v>-130000000</v>
      </c>
      <c r="G223" s="41">
        <f>SUM(G225:G228)</f>
        <v>-130000000</v>
      </c>
      <c r="H223" s="41" t="s">
        <v>21</v>
      </c>
      <c r="I223" s="41">
        <f>SUM(I225:I228)</f>
        <v>-130000000</v>
      </c>
      <c r="J223" s="41">
        <f>SUM(J225:J228)</f>
        <v>-89993675</v>
      </c>
      <c r="K223" s="41" t="s">
        <v>21</v>
      </c>
      <c r="L223" s="41">
        <f>SUM(L225:L228)</f>
        <v>-89993675</v>
      </c>
    </row>
    <row r="224" spans="1:12" ht="45" customHeight="1" x14ac:dyDescent="0.25">
      <c r="A224" s="15"/>
      <c r="B224" s="48" t="s">
        <v>165</v>
      </c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45" customHeight="1" x14ac:dyDescent="0.25">
      <c r="A225" s="15">
        <v>6410</v>
      </c>
      <c r="B225" s="48" t="s">
        <v>632</v>
      </c>
      <c r="C225" s="15" t="s">
        <v>633</v>
      </c>
      <c r="D225" s="41">
        <f>SUM(E225,F225)</f>
        <v>-130000000</v>
      </c>
      <c r="E225" s="41" t="s">
        <v>21</v>
      </c>
      <c r="F225" s="41">
        <v>-130000000</v>
      </c>
      <c r="G225" s="41">
        <f>SUM(H225,I225)</f>
        <v>-130000000</v>
      </c>
      <c r="H225" s="41" t="s">
        <v>21</v>
      </c>
      <c r="I225" s="41">
        <v>-130000000</v>
      </c>
      <c r="J225" s="41">
        <f>SUM(K225,L225)</f>
        <v>-89993675</v>
      </c>
      <c r="K225" s="41" t="s">
        <v>21</v>
      </c>
      <c r="L225" s="41">
        <v>-89993675</v>
      </c>
    </row>
    <row r="226" spans="1:12" ht="45" customHeight="1" x14ac:dyDescent="0.25">
      <c r="A226" s="15">
        <v>6420</v>
      </c>
      <c r="B226" s="48" t="s">
        <v>634</v>
      </c>
      <c r="C226" s="15" t="s">
        <v>635</v>
      </c>
      <c r="D226" s="41">
        <f>SUM(E226,F226)</f>
        <v>0</v>
      </c>
      <c r="E226" s="41" t="s">
        <v>21</v>
      </c>
      <c r="F226" s="41">
        <v>0</v>
      </c>
      <c r="G226" s="41">
        <f>SUM(H226,I226)</f>
        <v>0</v>
      </c>
      <c r="H226" s="41" t="s">
        <v>21</v>
      </c>
      <c r="I226" s="41">
        <v>0</v>
      </c>
      <c r="J226" s="41">
        <f>SUM(K226,L226)</f>
        <v>0</v>
      </c>
      <c r="K226" s="41" t="s">
        <v>21</v>
      </c>
      <c r="L226" s="41">
        <v>0</v>
      </c>
    </row>
    <row r="227" spans="1:12" ht="45" customHeight="1" x14ac:dyDescent="0.25">
      <c r="A227" s="15">
        <v>6430</v>
      </c>
      <c r="B227" s="48" t="s">
        <v>636</v>
      </c>
      <c r="C227" s="15" t="s">
        <v>637</v>
      </c>
      <c r="D227" s="41">
        <f>SUM(E227,F227)</f>
        <v>0</v>
      </c>
      <c r="E227" s="41" t="s">
        <v>21</v>
      </c>
      <c r="F227" s="41">
        <v>0</v>
      </c>
      <c r="G227" s="41">
        <f>SUM(H227,I227)</f>
        <v>0</v>
      </c>
      <c r="H227" s="41" t="s">
        <v>21</v>
      </c>
      <c r="I227" s="41">
        <v>0</v>
      </c>
      <c r="J227" s="41">
        <f>SUM(K227,L227)</f>
        <v>0</v>
      </c>
      <c r="K227" s="41" t="s">
        <v>21</v>
      </c>
      <c r="L227" s="41">
        <v>0</v>
      </c>
    </row>
    <row r="228" spans="1:12" ht="45" customHeight="1" x14ac:dyDescent="0.25">
      <c r="A228" s="15">
        <v>6440</v>
      </c>
      <c r="B228" s="48" t="s">
        <v>638</v>
      </c>
      <c r="C228" s="15" t="s">
        <v>639</v>
      </c>
      <c r="D228" s="41">
        <f>SUM(E228,F228)</f>
        <v>0</v>
      </c>
      <c r="E228" s="41" t="s">
        <v>21</v>
      </c>
      <c r="F228" s="41">
        <v>0</v>
      </c>
      <c r="G228" s="41">
        <f>SUM(H228,I228)</f>
        <v>0</v>
      </c>
      <c r="H228" s="41" t="s">
        <v>21</v>
      </c>
      <c r="I228" s="41">
        <v>0</v>
      </c>
      <c r="J228" s="41">
        <f>SUM(K228,L228)</f>
        <v>0</v>
      </c>
      <c r="K228" s="41" t="s">
        <v>21</v>
      </c>
      <c r="L228" s="41">
        <v>0</v>
      </c>
    </row>
    <row r="229" spans="1:12" ht="15" customHeight="1" x14ac:dyDescent="0.25"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</row>
    <row r="230" spans="1:12" ht="15" customHeight="1" x14ac:dyDescent="0.25"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</row>
  </sheetData>
  <mergeCells count="4">
    <mergeCell ref="I1:L1"/>
    <mergeCell ref="A2:K2"/>
    <mergeCell ref="A3:L3"/>
    <mergeCell ref="A4:K4"/>
  </mergeCells>
  <pageMargins left="1.9" right="0.7" top="0.75" bottom="0.7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O7" sqref="O7"/>
    </sheetView>
  </sheetViews>
  <sheetFormatPr defaultRowHeight="15" customHeight="1" x14ac:dyDescent="0.25"/>
  <cols>
    <col min="1" max="1" width="4.85546875" style="1" customWidth="1"/>
    <col min="2" max="2" width="15.140625" style="1" customWidth="1"/>
    <col min="3" max="3" width="9.140625" style="1"/>
    <col min="4" max="4" width="9.42578125" style="1" customWidth="1"/>
    <col min="5" max="5" width="8.85546875" style="1" customWidth="1"/>
    <col min="6" max="6" width="11.7109375" style="1" customWidth="1"/>
    <col min="7" max="7" width="10" style="1" customWidth="1"/>
    <col min="8" max="8" width="11.28515625" style="1" customWidth="1"/>
    <col min="9" max="9" width="10.140625" style="1" customWidth="1"/>
    <col min="10" max="10" width="11" style="1" customWidth="1"/>
    <col min="11" max="11" width="11.42578125" style="1" customWidth="1"/>
    <col min="12" max="14" width="19" style="1" customWidth="1"/>
    <col min="15" max="16384" width="9.140625" style="1"/>
  </cols>
  <sheetData>
    <row r="1" spans="1:12" ht="15" customHeight="1" x14ac:dyDescent="0.25">
      <c r="H1" s="50" t="s">
        <v>640</v>
      </c>
      <c r="I1" s="50"/>
      <c r="J1" s="50"/>
      <c r="K1" s="50"/>
    </row>
    <row r="2" spans="1:12" ht="15" customHeight="1" x14ac:dyDescent="0.25">
      <c r="H2" s="50"/>
      <c r="I2" s="50"/>
      <c r="J2" s="50"/>
      <c r="K2" s="50"/>
    </row>
    <row r="3" spans="1:12" ht="15" customHeight="1" x14ac:dyDescent="0.25">
      <c r="H3" s="50"/>
      <c r="I3" s="50"/>
      <c r="J3" s="50"/>
      <c r="K3" s="50"/>
    </row>
    <row r="4" spans="1:12" ht="50.25" customHeight="1" x14ac:dyDescent="0.25">
      <c r="A4" s="51" t="s">
        <v>641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15" customHeight="1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2"/>
    </row>
    <row r="6" spans="1:12" ht="15" customHeight="1" x14ac:dyDescent="0.25">
      <c r="A6" s="55" t="s">
        <v>642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" customHeight="1" x14ac:dyDescent="0.25">
      <c r="A7" s="53" t="s">
        <v>643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2"/>
    </row>
    <row r="8" spans="1:12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11" spans="1:12" ht="15" customHeight="1" x14ac:dyDescent="0.25">
      <c r="A11" s="6"/>
      <c r="B11" s="6"/>
      <c r="C11" s="6" t="s">
        <v>4</v>
      </c>
      <c r="D11" s="6"/>
      <c r="E11" s="6"/>
      <c r="F11" s="6" t="s">
        <v>5</v>
      </c>
      <c r="G11" s="6"/>
      <c r="H11" s="6"/>
      <c r="I11" s="6" t="s">
        <v>6</v>
      </c>
      <c r="J11" s="6"/>
      <c r="K11" s="6"/>
    </row>
    <row r="12" spans="1:12" ht="39.950000000000003" customHeight="1" x14ac:dyDescent="0.25">
      <c r="A12" s="10" t="s">
        <v>644</v>
      </c>
      <c r="B12" s="57"/>
      <c r="C12" s="10" t="s">
        <v>8</v>
      </c>
      <c r="D12" s="10" t="s">
        <v>645</v>
      </c>
      <c r="E12" s="10"/>
      <c r="F12" s="10" t="s">
        <v>8</v>
      </c>
      <c r="G12" s="10" t="s">
        <v>9</v>
      </c>
      <c r="H12" s="10"/>
      <c r="I12" s="10" t="s">
        <v>8</v>
      </c>
      <c r="J12" s="10" t="s">
        <v>9</v>
      </c>
      <c r="K12" s="6"/>
    </row>
    <row r="13" spans="1:12" ht="30.75" customHeight="1" x14ac:dyDescent="0.25">
      <c r="A13" s="10" t="s">
        <v>365</v>
      </c>
      <c r="B13" s="11"/>
      <c r="C13" s="11" t="s">
        <v>646</v>
      </c>
      <c r="D13" s="11" t="s">
        <v>15</v>
      </c>
      <c r="E13" s="11" t="s">
        <v>158</v>
      </c>
      <c r="F13" s="11" t="s">
        <v>647</v>
      </c>
      <c r="G13" s="11" t="s">
        <v>15</v>
      </c>
      <c r="H13" s="11" t="s">
        <v>158</v>
      </c>
      <c r="I13" s="11" t="s">
        <v>648</v>
      </c>
      <c r="J13" s="11" t="s">
        <v>15</v>
      </c>
      <c r="K13" s="11" t="s">
        <v>158</v>
      </c>
    </row>
    <row r="14" spans="1:12" ht="15" customHeight="1" x14ac:dyDescent="0.2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</row>
    <row r="15" spans="1:12" ht="74.25" customHeight="1" x14ac:dyDescent="0.25">
      <c r="A15" s="58">
        <v>7000</v>
      </c>
      <c r="B15" s="59" t="s">
        <v>649</v>
      </c>
      <c r="C15" s="60">
        <f>SUM(D15:E15)</f>
        <v>0</v>
      </c>
      <c r="D15" s="60">
        <f>Ekamutner!D12-Gorcarnakan_caxs!F10</f>
        <v>0</v>
      </c>
      <c r="E15" s="60">
        <f>Ekamutner!E12-Gorcarnakan_caxs!G10</f>
        <v>0</v>
      </c>
      <c r="F15" s="61">
        <f>SUM(G15:H15)</f>
        <v>-174019644</v>
      </c>
      <c r="G15" s="61">
        <f>Ekamutner!G12-Gorcarnakan_caxs!I10</f>
        <v>0</v>
      </c>
      <c r="H15" s="61">
        <f>Ekamutner!H12-Gorcarnakan_caxs!J10</f>
        <v>-174019644</v>
      </c>
      <c r="I15" s="61">
        <f>SUM(J15:K15)</f>
        <v>54257563.499999523</v>
      </c>
      <c r="J15" s="61">
        <f>Ekamutner!J12-Gorcarnakan_caxs!L10</f>
        <v>241572955.49999952</v>
      </c>
      <c r="K15" s="61">
        <f>Ekamutner!K12-Gorcarnakan_caxs!M10</f>
        <v>-187315392</v>
      </c>
    </row>
    <row r="16" spans="1:12" ht="15" customHeight="1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1" ht="39.950000000000003" customHeight="1" x14ac:dyDescent="0.25">
      <c r="A17" s="63"/>
      <c r="B17" s="59" t="s">
        <v>650</v>
      </c>
      <c r="C17" s="60">
        <f>C15+Dificiti_caxs!D13</f>
        <v>0</v>
      </c>
      <c r="D17" s="60">
        <f>D15+Dificiti_caxs!E13</f>
        <v>0</v>
      </c>
      <c r="E17" s="60">
        <f>E15+Dificiti_caxs!F13</f>
        <v>0</v>
      </c>
      <c r="F17" s="60">
        <f>F15+Dificiti_caxs!G13</f>
        <v>0</v>
      </c>
      <c r="G17" s="60">
        <f>G15+Dificiti_caxs!H13</f>
        <v>0</v>
      </c>
      <c r="H17" s="60">
        <f>H15+Dificiti_caxs!I13</f>
        <v>0</v>
      </c>
      <c r="I17" s="60">
        <f>I15+Dificiti_caxs!J13</f>
        <v>-4.76837158203125E-7</v>
      </c>
      <c r="J17" s="60">
        <f>J15+Dificiti_caxs!K13</f>
        <v>-4.76837158203125E-7</v>
      </c>
      <c r="K17" s="60">
        <f>K15+Dificiti_caxs!L13</f>
        <v>0</v>
      </c>
    </row>
    <row r="18" spans="1:11" ht="39.950000000000003" customHeight="1" x14ac:dyDescent="0.25">
      <c r="A18" s="63"/>
      <c r="B18" s="59" t="s">
        <v>651</v>
      </c>
      <c r="C18" s="60">
        <f>Gorcarnakan_caxs!E10-Tntesagitakan!D12</f>
        <v>0</v>
      </c>
      <c r="D18" s="60">
        <f>Gorcarnakan_caxs!F10-Tntesagitakan!E12</f>
        <v>0</v>
      </c>
      <c r="E18" s="60">
        <f>Gorcarnakan_caxs!G10-Tntesagitakan!F12</f>
        <v>0</v>
      </c>
      <c r="F18" s="60">
        <f>Gorcarnakan_caxs!H10-Tntesagitakan!G12</f>
        <v>0</v>
      </c>
      <c r="G18" s="60">
        <f>Gorcarnakan_caxs!I10-Tntesagitakan!H12</f>
        <v>0</v>
      </c>
      <c r="H18" s="60">
        <f>Gorcarnakan_caxs!J10-Tntesagitakan!I12</f>
        <v>0</v>
      </c>
      <c r="I18" s="60">
        <f>Gorcarnakan_caxs!K10-Tntesagitakan!J12</f>
        <v>0</v>
      </c>
      <c r="J18" s="60">
        <f>Gorcarnakan_caxs!L10-Tntesagitakan!K12</f>
        <v>0</v>
      </c>
      <c r="K18" s="60">
        <f>Gorcarnakan_caxs!M10-Tntesagitakan!L12</f>
        <v>0</v>
      </c>
    </row>
    <row r="19" spans="1:11" ht="39.950000000000003" customHeight="1" x14ac:dyDescent="0.25">
      <c r="A19" s="63"/>
      <c r="B19" s="59" t="s">
        <v>652</v>
      </c>
      <c r="C19" s="60">
        <f>Gorcarnakan_caxs!E310-Tntesagitakan!D165</f>
        <v>0</v>
      </c>
      <c r="D19" s="60">
        <f>Gorcarnakan_caxs!F310-Tntesagitakan!E165</f>
        <v>0</v>
      </c>
      <c r="E19" s="60">
        <f>Gorcarnakan_caxs!G310-Tntesagitakan!F165</f>
        <v>0</v>
      </c>
      <c r="F19" s="60">
        <f>Gorcarnakan_caxs!H310-Tntesagitakan!G165</f>
        <v>0</v>
      </c>
      <c r="G19" s="60">
        <f>Gorcarnakan_caxs!I310-Tntesagitakan!H165</f>
        <v>0</v>
      </c>
      <c r="H19" s="60">
        <f>Gorcarnakan_caxs!J310-Tntesagitakan!I165</f>
        <v>0</v>
      </c>
      <c r="I19" s="60">
        <f>Gorcarnakan_caxs!K310-Tntesagitakan!J165</f>
        <v>0</v>
      </c>
      <c r="J19" s="60">
        <f>Gorcarnakan_caxs!L310-Tntesagitakan!K165</f>
        <v>0</v>
      </c>
      <c r="K19" s="60">
        <f>Gorcarnakan_caxs!M310-Tntesagitakan!L165</f>
        <v>0</v>
      </c>
    </row>
  </sheetData>
  <mergeCells count="5">
    <mergeCell ref="H1:K3"/>
    <mergeCell ref="A4:K4"/>
    <mergeCell ref="A5:K5"/>
    <mergeCell ref="A6:L6"/>
    <mergeCell ref="A7:K7"/>
  </mergeCells>
  <pageMargins left="1.9" right="0.7" top="0.75" bottom="0.7" header="0.5" footer="0.5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zoomScaleSheetLayoutView="100" workbookViewId="0">
      <selection activeCell="N3" sqref="N3"/>
    </sheetView>
  </sheetViews>
  <sheetFormatPr defaultRowHeight="15" customHeight="1" x14ac:dyDescent="0.25"/>
  <cols>
    <col min="1" max="1" width="5.28515625" style="1" customWidth="1"/>
    <col min="2" max="2" width="15" style="1" customWidth="1"/>
    <col min="3" max="3" width="6.42578125" style="1" customWidth="1"/>
    <col min="4" max="4" width="7.5703125" style="1" customWidth="1"/>
    <col min="5" max="5" width="9.140625" style="1"/>
    <col min="6" max="6" width="8.85546875" style="1" customWidth="1"/>
    <col min="7" max="7" width="10" style="1" customWidth="1"/>
    <col min="8" max="8" width="9.5703125" style="1" bestFit="1" customWidth="1"/>
    <col min="9" max="9" width="9.42578125" style="1" customWidth="1"/>
    <col min="10" max="10" width="10.140625" style="1" bestFit="1" customWidth="1"/>
    <col min="11" max="11" width="11" style="1" customWidth="1"/>
    <col min="12" max="12" width="9.7109375" style="1" customWidth="1"/>
    <col min="13" max="14" width="19" style="1" customWidth="1"/>
    <col min="15" max="16384" width="9.140625" style="1"/>
  </cols>
  <sheetData>
    <row r="1" spans="1:15" ht="15" customHeight="1" x14ac:dyDescent="0.25">
      <c r="I1" s="64" t="s">
        <v>653</v>
      </c>
      <c r="J1" s="64"/>
      <c r="K1" s="64"/>
      <c r="L1" s="64"/>
    </row>
    <row r="2" spans="1:15" ht="27" customHeight="1" x14ac:dyDescent="0.25">
      <c r="I2" s="64"/>
      <c r="J2" s="64"/>
      <c r="K2" s="64"/>
      <c r="L2" s="64"/>
    </row>
    <row r="3" spans="1:15" ht="61.5" customHeight="1" x14ac:dyDescent="0.25">
      <c r="A3" s="51" t="s">
        <v>641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65"/>
    </row>
    <row r="4" spans="1:15" ht="15" customHeight="1" x14ac:dyDescent="0.25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65"/>
    </row>
    <row r="5" spans="1:15" ht="15" customHeight="1" x14ac:dyDescent="0.25">
      <c r="A5" s="66" t="s">
        <v>654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56"/>
      <c r="N5" s="56"/>
      <c r="O5" s="56"/>
    </row>
    <row r="6" spans="1:15" ht="15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56"/>
      <c r="N6" s="56"/>
      <c r="O6" s="56"/>
    </row>
    <row r="7" spans="1:15" ht="15" customHeight="1" x14ac:dyDescent="0.25">
      <c r="A7" s="54" t="s">
        <v>655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67"/>
      <c r="M7" s="56"/>
      <c r="N7" s="56"/>
      <c r="O7" s="56"/>
    </row>
    <row r="9" spans="1:15" ht="15" customHeight="1" x14ac:dyDescent="0.25">
      <c r="A9" s="6" t="s">
        <v>358</v>
      </c>
      <c r="B9" s="6"/>
      <c r="C9" s="6"/>
      <c r="D9" s="6" t="s">
        <v>656</v>
      </c>
      <c r="E9" s="6"/>
      <c r="F9" s="6"/>
      <c r="G9" s="6" t="s">
        <v>657</v>
      </c>
      <c r="H9" s="6"/>
      <c r="I9" s="6"/>
      <c r="J9" s="6" t="s">
        <v>658</v>
      </c>
      <c r="K9" s="6"/>
      <c r="L9" s="6"/>
    </row>
    <row r="10" spans="1:15" ht="39.950000000000003" customHeight="1" x14ac:dyDescent="0.25">
      <c r="A10" s="10" t="s">
        <v>659</v>
      </c>
      <c r="B10" s="8"/>
      <c r="C10" s="10"/>
      <c r="D10" s="11" t="s">
        <v>359</v>
      </c>
      <c r="E10" s="11" t="s">
        <v>660</v>
      </c>
      <c r="F10" s="11"/>
      <c r="G10" s="11" t="s">
        <v>361</v>
      </c>
      <c r="H10" s="11" t="s">
        <v>661</v>
      </c>
      <c r="I10" s="11"/>
      <c r="J10" s="11" t="s">
        <v>363</v>
      </c>
      <c r="K10" s="7" t="s">
        <v>660</v>
      </c>
      <c r="L10" s="7"/>
    </row>
    <row r="11" spans="1:15" ht="31.5" customHeight="1" x14ac:dyDescent="0.25">
      <c r="A11" s="10"/>
      <c r="B11" s="10" t="s">
        <v>366</v>
      </c>
      <c r="C11" s="10" t="s">
        <v>659</v>
      </c>
      <c r="D11" s="11"/>
      <c r="E11" s="11" t="s">
        <v>12</v>
      </c>
      <c r="F11" s="11" t="s">
        <v>367</v>
      </c>
      <c r="G11" s="11"/>
      <c r="H11" s="11" t="s">
        <v>12</v>
      </c>
      <c r="I11" s="11" t="s">
        <v>367</v>
      </c>
      <c r="J11" s="11"/>
      <c r="K11" s="7" t="s">
        <v>12</v>
      </c>
      <c r="L11" s="7" t="s">
        <v>367</v>
      </c>
    </row>
    <row r="12" spans="1:15" ht="15" customHeight="1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</row>
    <row r="13" spans="1:15" ht="39.950000000000003" customHeight="1" x14ac:dyDescent="0.25">
      <c r="A13" s="15">
        <v>8000</v>
      </c>
      <c r="B13" s="35" t="s">
        <v>662</v>
      </c>
      <c r="C13" s="15"/>
      <c r="D13" s="16">
        <f t="shared" ref="D13:L13" si="0">SUM(D15,D75)</f>
        <v>0</v>
      </c>
      <c r="E13" s="16">
        <f t="shared" si="0"/>
        <v>0</v>
      </c>
      <c r="F13" s="16">
        <f t="shared" si="0"/>
        <v>0</v>
      </c>
      <c r="G13" s="16">
        <f t="shared" si="0"/>
        <v>174019644</v>
      </c>
      <c r="H13" s="16">
        <f t="shared" si="0"/>
        <v>0</v>
      </c>
      <c r="I13" s="16">
        <f t="shared" si="0"/>
        <v>174019644</v>
      </c>
      <c r="J13" s="16">
        <f t="shared" si="0"/>
        <v>-54257563.5</v>
      </c>
      <c r="K13" s="16">
        <f t="shared" si="0"/>
        <v>-241572955.5</v>
      </c>
      <c r="L13" s="16">
        <f t="shared" si="0"/>
        <v>187315392</v>
      </c>
    </row>
    <row r="14" spans="1:15" ht="39.950000000000003" customHeight="1" x14ac:dyDescent="0.25">
      <c r="A14" s="15"/>
      <c r="B14" s="35" t="s">
        <v>165</v>
      </c>
      <c r="C14" s="15"/>
      <c r="D14" s="33"/>
      <c r="E14" s="33"/>
      <c r="F14" s="33"/>
      <c r="G14" s="33"/>
      <c r="H14" s="33"/>
      <c r="I14" s="33"/>
      <c r="J14" s="33"/>
      <c r="K14" s="33"/>
      <c r="L14" s="33"/>
    </row>
    <row r="15" spans="1:15" ht="39.950000000000003" customHeight="1" x14ac:dyDescent="0.25">
      <c r="A15" s="15">
        <v>8100</v>
      </c>
      <c r="B15" s="35" t="s">
        <v>663</v>
      </c>
      <c r="C15" s="15"/>
      <c r="D15" s="16">
        <f t="shared" ref="D15:L15" si="1">SUM(D17,D45)</f>
        <v>0</v>
      </c>
      <c r="E15" s="16">
        <f t="shared" si="1"/>
        <v>0</v>
      </c>
      <c r="F15" s="16">
        <f t="shared" si="1"/>
        <v>0</v>
      </c>
      <c r="G15" s="16">
        <f t="shared" si="1"/>
        <v>174019644</v>
      </c>
      <c r="H15" s="16">
        <f t="shared" si="1"/>
        <v>0</v>
      </c>
      <c r="I15" s="16">
        <f t="shared" si="1"/>
        <v>174019644</v>
      </c>
      <c r="J15" s="16">
        <f t="shared" si="1"/>
        <v>-54257563.5</v>
      </c>
      <c r="K15" s="16">
        <f t="shared" si="1"/>
        <v>-241572955.5</v>
      </c>
      <c r="L15" s="16">
        <f t="shared" si="1"/>
        <v>187315392</v>
      </c>
    </row>
    <row r="16" spans="1:15" ht="39.950000000000003" customHeight="1" x14ac:dyDescent="0.25">
      <c r="A16" s="15"/>
      <c r="B16" s="35" t="s">
        <v>165</v>
      </c>
      <c r="C16" s="15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39.950000000000003" customHeight="1" x14ac:dyDescent="0.25">
      <c r="A17" s="15">
        <v>8110</v>
      </c>
      <c r="B17" s="35" t="s">
        <v>664</v>
      </c>
      <c r="C17" s="15"/>
      <c r="D17" s="16">
        <f t="shared" ref="D17:L17" si="2">SUM(D19,D23)</f>
        <v>0</v>
      </c>
      <c r="E17" s="16">
        <f t="shared" si="2"/>
        <v>0</v>
      </c>
      <c r="F17" s="16">
        <f t="shared" si="2"/>
        <v>0</v>
      </c>
      <c r="G17" s="16">
        <f t="shared" si="2"/>
        <v>0</v>
      </c>
      <c r="H17" s="16">
        <f t="shared" si="2"/>
        <v>0</v>
      </c>
      <c r="I17" s="16">
        <f t="shared" si="2"/>
        <v>0</v>
      </c>
      <c r="J17" s="16">
        <f t="shared" si="2"/>
        <v>0</v>
      </c>
      <c r="K17" s="16">
        <f t="shared" si="2"/>
        <v>0</v>
      </c>
      <c r="L17" s="16">
        <f t="shared" si="2"/>
        <v>0</v>
      </c>
    </row>
    <row r="18" spans="1:12" ht="39.950000000000003" customHeight="1" x14ac:dyDescent="0.25">
      <c r="A18" s="15"/>
      <c r="B18" s="35" t="s">
        <v>165</v>
      </c>
      <c r="C18" s="15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39.950000000000003" customHeight="1" x14ac:dyDescent="0.25">
      <c r="A19" s="15">
        <v>8111</v>
      </c>
      <c r="B19" s="35" t="s">
        <v>665</v>
      </c>
      <c r="C19" s="15"/>
      <c r="D19" s="16">
        <f>SUM(D21:D22)</f>
        <v>0</v>
      </c>
      <c r="E19" s="16" t="s">
        <v>21</v>
      </c>
      <c r="F19" s="16">
        <f>SUM(F21:F22)</f>
        <v>0</v>
      </c>
      <c r="G19" s="16">
        <f>SUM(G21:G22)</f>
        <v>0</v>
      </c>
      <c r="H19" s="16" t="s">
        <v>21</v>
      </c>
      <c r="I19" s="16">
        <f>SUM(I21:I22)</f>
        <v>0</v>
      </c>
      <c r="J19" s="16">
        <f>SUM(J21:J22)</f>
        <v>0</v>
      </c>
      <c r="K19" s="16" t="s">
        <v>21</v>
      </c>
      <c r="L19" s="16">
        <f>SUM(L21:L22)</f>
        <v>0</v>
      </c>
    </row>
    <row r="20" spans="1:12" ht="39.950000000000003" customHeight="1" x14ac:dyDescent="0.25">
      <c r="A20" s="15"/>
      <c r="B20" s="35" t="s">
        <v>167</v>
      </c>
      <c r="C20" s="15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39.950000000000003" customHeight="1" x14ac:dyDescent="0.25">
      <c r="A21" s="15">
        <v>8112</v>
      </c>
      <c r="B21" s="35" t="s">
        <v>666</v>
      </c>
      <c r="C21" s="15" t="s">
        <v>667</v>
      </c>
      <c r="D21" s="16">
        <f>SUM(E21,F21)</f>
        <v>0</v>
      </c>
      <c r="E21" s="16" t="s">
        <v>21</v>
      </c>
      <c r="F21" s="16">
        <v>0</v>
      </c>
      <c r="G21" s="16">
        <f>SUM(H21,I21)</f>
        <v>0</v>
      </c>
      <c r="H21" s="16" t="s">
        <v>21</v>
      </c>
      <c r="I21" s="16">
        <v>0</v>
      </c>
      <c r="J21" s="16">
        <f>SUM(K21,L21)</f>
        <v>0</v>
      </c>
      <c r="K21" s="16" t="s">
        <v>21</v>
      </c>
      <c r="L21" s="16">
        <v>0</v>
      </c>
    </row>
    <row r="22" spans="1:12" ht="39.950000000000003" customHeight="1" x14ac:dyDescent="0.25">
      <c r="A22" s="15">
        <v>8113</v>
      </c>
      <c r="B22" s="35" t="s">
        <v>668</v>
      </c>
      <c r="C22" s="15" t="s">
        <v>669</v>
      </c>
      <c r="D22" s="16">
        <f>SUM(E22,F22)</f>
        <v>0</v>
      </c>
      <c r="E22" s="16" t="s">
        <v>21</v>
      </c>
      <c r="F22" s="16">
        <v>0</v>
      </c>
      <c r="G22" s="16">
        <f>SUM(H22,I22)</f>
        <v>0</v>
      </c>
      <c r="H22" s="16" t="s">
        <v>21</v>
      </c>
      <c r="I22" s="16">
        <v>0</v>
      </c>
      <c r="J22" s="16">
        <f>SUM(K22,L22)</f>
        <v>0</v>
      </c>
      <c r="K22" s="16" t="s">
        <v>21</v>
      </c>
      <c r="L22" s="16">
        <v>0</v>
      </c>
    </row>
    <row r="23" spans="1:12" ht="39.950000000000003" customHeight="1" x14ac:dyDescent="0.25">
      <c r="A23" s="15">
        <v>8120</v>
      </c>
      <c r="B23" s="35" t="s">
        <v>670</v>
      </c>
      <c r="C23" s="15"/>
      <c r="D23" s="16">
        <f t="shared" ref="D23:L23" si="3">SUM(D25,D35)</f>
        <v>0</v>
      </c>
      <c r="E23" s="16">
        <f t="shared" si="3"/>
        <v>0</v>
      </c>
      <c r="F23" s="16">
        <f t="shared" si="3"/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  <c r="J23" s="16">
        <f t="shared" si="3"/>
        <v>0</v>
      </c>
      <c r="K23" s="16">
        <f t="shared" si="3"/>
        <v>0</v>
      </c>
      <c r="L23" s="16">
        <f t="shared" si="3"/>
        <v>0</v>
      </c>
    </row>
    <row r="24" spans="1:12" ht="39.950000000000003" customHeight="1" x14ac:dyDescent="0.25">
      <c r="A24" s="15"/>
      <c r="B24" s="35" t="s">
        <v>165</v>
      </c>
      <c r="C24" s="15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39.950000000000003" customHeight="1" x14ac:dyDescent="0.25">
      <c r="A25" s="15">
        <v>8121</v>
      </c>
      <c r="B25" s="35" t="s">
        <v>671</v>
      </c>
      <c r="C25" s="15"/>
      <c r="D25" s="16">
        <f>SUM(D27,D31)</f>
        <v>0</v>
      </c>
      <c r="E25" s="16" t="s">
        <v>21</v>
      </c>
      <c r="F25" s="16">
        <f>SUM(F27,F31)</f>
        <v>0</v>
      </c>
      <c r="G25" s="16">
        <f>SUM(G27,G31)</f>
        <v>0</v>
      </c>
      <c r="H25" s="16" t="s">
        <v>21</v>
      </c>
      <c r="I25" s="16">
        <f>SUM(I27,I31)</f>
        <v>0</v>
      </c>
      <c r="J25" s="16">
        <f>SUM(J27,J31)</f>
        <v>0</v>
      </c>
      <c r="K25" s="16" t="s">
        <v>21</v>
      </c>
      <c r="L25" s="16">
        <f>SUM(L27,L31)</f>
        <v>0</v>
      </c>
    </row>
    <row r="26" spans="1:12" ht="39.950000000000003" customHeight="1" x14ac:dyDescent="0.25">
      <c r="A26" s="15"/>
      <c r="B26" s="35" t="s">
        <v>167</v>
      </c>
      <c r="C26" s="15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39.950000000000003" customHeight="1" x14ac:dyDescent="0.25">
      <c r="A27" s="15">
        <v>8122</v>
      </c>
      <c r="B27" s="35" t="s">
        <v>672</v>
      </c>
      <c r="C27" s="15" t="s">
        <v>673</v>
      </c>
      <c r="D27" s="16">
        <f>SUM(D29:D30)</f>
        <v>0</v>
      </c>
      <c r="E27" s="16" t="s">
        <v>21</v>
      </c>
      <c r="F27" s="16">
        <f>SUM(F29:F30)</f>
        <v>0</v>
      </c>
      <c r="G27" s="16">
        <f>SUM(G29:G30)</f>
        <v>0</v>
      </c>
      <c r="H27" s="16" t="s">
        <v>21</v>
      </c>
      <c r="I27" s="16">
        <f>SUM(I29:I30)</f>
        <v>0</v>
      </c>
      <c r="J27" s="16">
        <f>SUM(J29:J30)</f>
        <v>0</v>
      </c>
      <c r="K27" s="16" t="s">
        <v>21</v>
      </c>
      <c r="L27" s="16">
        <f>SUM(L29:L30)</f>
        <v>0</v>
      </c>
    </row>
    <row r="28" spans="1:12" ht="39.950000000000003" customHeight="1" x14ac:dyDescent="0.25">
      <c r="A28" s="15"/>
      <c r="B28" s="35" t="s">
        <v>167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 ht="39.950000000000003" customHeight="1" x14ac:dyDescent="0.25">
      <c r="A29" s="15">
        <v>8123</v>
      </c>
      <c r="B29" s="35" t="s">
        <v>674</v>
      </c>
      <c r="C29" s="15"/>
      <c r="D29" s="16">
        <f>SUM(E29,F29)</f>
        <v>0</v>
      </c>
      <c r="E29" s="16" t="s">
        <v>21</v>
      </c>
      <c r="F29" s="16">
        <v>0</v>
      </c>
      <c r="G29" s="16">
        <f>SUM(H29,I29)</f>
        <v>0</v>
      </c>
      <c r="H29" s="16" t="s">
        <v>21</v>
      </c>
      <c r="I29" s="16">
        <v>0</v>
      </c>
      <c r="J29" s="16">
        <f>SUM(K29,L29)</f>
        <v>0</v>
      </c>
      <c r="K29" s="16" t="s">
        <v>21</v>
      </c>
      <c r="L29" s="16">
        <v>0</v>
      </c>
    </row>
    <row r="30" spans="1:12" ht="39.950000000000003" customHeight="1" x14ac:dyDescent="0.25">
      <c r="A30" s="15">
        <v>8124</v>
      </c>
      <c r="B30" s="35" t="s">
        <v>675</v>
      </c>
      <c r="C30" s="15"/>
      <c r="D30" s="16">
        <f>SUM(E30,F30)</f>
        <v>0</v>
      </c>
      <c r="E30" s="16" t="s">
        <v>21</v>
      </c>
      <c r="F30" s="16">
        <v>0</v>
      </c>
      <c r="G30" s="16">
        <f>SUM(H30,I30)</f>
        <v>0</v>
      </c>
      <c r="H30" s="16" t="s">
        <v>21</v>
      </c>
      <c r="I30" s="16">
        <v>0</v>
      </c>
      <c r="J30" s="16">
        <f>SUM(K30,L30)</f>
        <v>0</v>
      </c>
      <c r="K30" s="16" t="s">
        <v>21</v>
      </c>
      <c r="L30" s="16">
        <v>0</v>
      </c>
    </row>
    <row r="31" spans="1:12" ht="39.950000000000003" customHeight="1" x14ac:dyDescent="0.25">
      <c r="A31" s="15">
        <v>8130</v>
      </c>
      <c r="B31" s="35" t="s">
        <v>676</v>
      </c>
      <c r="C31" s="15" t="s">
        <v>677</v>
      </c>
      <c r="D31" s="16">
        <f>SUM(D33:D34)</f>
        <v>0</v>
      </c>
      <c r="E31" s="16" t="s">
        <v>21</v>
      </c>
      <c r="F31" s="16">
        <f>SUM(F33:F34)</f>
        <v>0</v>
      </c>
      <c r="G31" s="16">
        <f>SUM(G33:G34)</f>
        <v>0</v>
      </c>
      <c r="H31" s="16" t="s">
        <v>21</v>
      </c>
      <c r="I31" s="16">
        <f>SUM(I33:I34)</f>
        <v>0</v>
      </c>
      <c r="J31" s="16">
        <f>SUM(J33:J34)</f>
        <v>0</v>
      </c>
      <c r="K31" s="16" t="s">
        <v>21</v>
      </c>
      <c r="L31" s="16">
        <f>SUM(L33:L34)</f>
        <v>0</v>
      </c>
    </row>
    <row r="32" spans="1:12" ht="39.950000000000003" customHeight="1" x14ac:dyDescent="0.25">
      <c r="A32" s="15"/>
      <c r="B32" s="35" t="s">
        <v>167</v>
      </c>
      <c r="C32" s="15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39.950000000000003" customHeight="1" x14ac:dyDescent="0.25">
      <c r="A33" s="15">
        <v>8131</v>
      </c>
      <c r="B33" s="35" t="s">
        <v>678</v>
      </c>
      <c r="C33" s="15"/>
      <c r="D33" s="16">
        <f>SUM(E33,F33)</f>
        <v>0</v>
      </c>
      <c r="E33" s="16" t="s">
        <v>21</v>
      </c>
      <c r="F33" s="16">
        <v>0</v>
      </c>
      <c r="G33" s="16">
        <f>SUM(H33,I33)</f>
        <v>0</v>
      </c>
      <c r="H33" s="16" t="s">
        <v>21</v>
      </c>
      <c r="I33" s="16">
        <v>0</v>
      </c>
      <c r="J33" s="16">
        <f>SUM(K33,L33)</f>
        <v>0</v>
      </c>
      <c r="K33" s="16" t="s">
        <v>21</v>
      </c>
      <c r="L33" s="16">
        <v>0</v>
      </c>
    </row>
    <row r="34" spans="1:12" ht="39.950000000000003" customHeight="1" x14ac:dyDescent="0.25">
      <c r="A34" s="15">
        <v>8132</v>
      </c>
      <c r="B34" s="35" t="s">
        <v>679</v>
      </c>
      <c r="C34" s="15"/>
      <c r="D34" s="16">
        <f>SUM(E34,F34)</f>
        <v>0</v>
      </c>
      <c r="E34" s="16" t="s">
        <v>21</v>
      </c>
      <c r="F34" s="16">
        <v>0</v>
      </c>
      <c r="G34" s="16">
        <f>SUM(H34,I34)</f>
        <v>0</v>
      </c>
      <c r="H34" s="16" t="s">
        <v>21</v>
      </c>
      <c r="I34" s="16">
        <v>0</v>
      </c>
      <c r="J34" s="16">
        <f>SUM(K34,L34)</f>
        <v>0</v>
      </c>
      <c r="K34" s="16" t="s">
        <v>21</v>
      </c>
      <c r="L34" s="16">
        <v>0</v>
      </c>
    </row>
    <row r="35" spans="1:12" ht="39.950000000000003" customHeight="1" x14ac:dyDescent="0.25">
      <c r="A35" s="15">
        <v>8140</v>
      </c>
      <c r="B35" s="35" t="s">
        <v>680</v>
      </c>
      <c r="C35" s="15"/>
      <c r="D35" s="16">
        <f t="shared" ref="D35:L35" si="4">SUM(D37,D41)</f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</row>
    <row r="36" spans="1:12" ht="39.950000000000003" customHeight="1" x14ac:dyDescent="0.25">
      <c r="A36" s="15"/>
      <c r="B36" s="35" t="s">
        <v>167</v>
      </c>
      <c r="C36" s="15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39.950000000000003" customHeight="1" x14ac:dyDescent="0.25">
      <c r="A37" s="15">
        <v>8141</v>
      </c>
      <c r="B37" s="35" t="s">
        <v>681</v>
      </c>
      <c r="C37" s="15" t="s">
        <v>673</v>
      </c>
      <c r="D37" s="16">
        <f t="shared" ref="D37:L37" si="5">SUM(D39:D40)</f>
        <v>0</v>
      </c>
      <c r="E37" s="16">
        <f t="shared" si="5"/>
        <v>0</v>
      </c>
      <c r="F37" s="16">
        <f t="shared" si="5"/>
        <v>0</v>
      </c>
      <c r="G37" s="16">
        <f t="shared" si="5"/>
        <v>0</v>
      </c>
      <c r="H37" s="16">
        <f t="shared" si="5"/>
        <v>0</v>
      </c>
      <c r="I37" s="16">
        <f t="shared" si="5"/>
        <v>0</v>
      </c>
      <c r="J37" s="16">
        <f t="shared" si="5"/>
        <v>0</v>
      </c>
      <c r="K37" s="16">
        <f t="shared" si="5"/>
        <v>0</v>
      </c>
      <c r="L37" s="16">
        <f t="shared" si="5"/>
        <v>0</v>
      </c>
    </row>
    <row r="38" spans="1:12" ht="39.950000000000003" customHeight="1" x14ac:dyDescent="0.25">
      <c r="A38" s="15"/>
      <c r="B38" s="35" t="s">
        <v>167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39.950000000000003" customHeight="1" x14ac:dyDescent="0.25">
      <c r="A39" s="15">
        <v>8142</v>
      </c>
      <c r="B39" s="35" t="s">
        <v>682</v>
      </c>
      <c r="C39" s="15"/>
      <c r="D39" s="16">
        <f>SUM(E39,F39)</f>
        <v>0</v>
      </c>
      <c r="E39" s="16">
        <v>0</v>
      </c>
      <c r="F39" s="16" t="s">
        <v>21</v>
      </c>
      <c r="G39" s="16">
        <f>SUM(H39,I39)</f>
        <v>0</v>
      </c>
      <c r="H39" s="16">
        <v>0</v>
      </c>
      <c r="I39" s="16" t="s">
        <v>21</v>
      </c>
      <c r="J39" s="16">
        <f>SUM(K39,L39)</f>
        <v>0</v>
      </c>
      <c r="K39" s="16">
        <v>0</v>
      </c>
      <c r="L39" s="16" t="s">
        <v>21</v>
      </c>
    </row>
    <row r="40" spans="1:12" ht="39.950000000000003" customHeight="1" x14ac:dyDescent="0.25">
      <c r="A40" s="15">
        <v>8143</v>
      </c>
      <c r="B40" s="35" t="s">
        <v>683</v>
      </c>
      <c r="C40" s="15"/>
      <c r="D40" s="16">
        <f>SUM(E40,F40)</f>
        <v>0</v>
      </c>
      <c r="E40" s="16">
        <v>0</v>
      </c>
      <c r="F40" s="16" t="s">
        <v>21</v>
      </c>
      <c r="G40" s="16">
        <f>SUM(H40,I40)</f>
        <v>0</v>
      </c>
      <c r="H40" s="16">
        <v>0</v>
      </c>
      <c r="I40" s="16" t="s">
        <v>21</v>
      </c>
      <c r="J40" s="16">
        <f>SUM(K40,L40)</f>
        <v>0</v>
      </c>
      <c r="K40" s="16">
        <v>0</v>
      </c>
      <c r="L40" s="16" t="s">
        <v>21</v>
      </c>
    </row>
    <row r="41" spans="1:12" ht="39.950000000000003" customHeight="1" x14ac:dyDescent="0.25">
      <c r="A41" s="15">
        <v>8150</v>
      </c>
      <c r="B41" s="35" t="s">
        <v>684</v>
      </c>
      <c r="C41" s="15" t="s">
        <v>677</v>
      </c>
      <c r="D41" s="16">
        <f t="shared" ref="D41:L41" si="6">SUM(D43:D44)</f>
        <v>0</v>
      </c>
      <c r="E41" s="16">
        <f t="shared" si="6"/>
        <v>0</v>
      </c>
      <c r="F41" s="16">
        <f t="shared" si="6"/>
        <v>0</v>
      </c>
      <c r="G41" s="16">
        <f t="shared" si="6"/>
        <v>0</v>
      </c>
      <c r="H41" s="16">
        <f t="shared" si="6"/>
        <v>0</v>
      </c>
      <c r="I41" s="16">
        <f t="shared" si="6"/>
        <v>0</v>
      </c>
      <c r="J41" s="16">
        <f t="shared" si="6"/>
        <v>0</v>
      </c>
      <c r="K41" s="16">
        <f t="shared" si="6"/>
        <v>0</v>
      </c>
      <c r="L41" s="16">
        <f t="shared" si="6"/>
        <v>0</v>
      </c>
    </row>
    <row r="42" spans="1:12" ht="39.950000000000003" customHeight="1" x14ac:dyDescent="0.25">
      <c r="A42" s="15"/>
      <c r="B42" s="35" t="s">
        <v>167</v>
      </c>
      <c r="C42" s="15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39.950000000000003" customHeight="1" x14ac:dyDescent="0.25">
      <c r="A43" s="15">
        <v>8151</v>
      </c>
      <c r="B43" s="35" t="s">
        <v>678</v>
      </c>
      <c r="C43" s="15"/>
      <c r="D43" s="16">
        <f>SUM(E43,F43)</f>
        <v>0</v>
      </c>
      <c r="E43" s="16">
        <v>0</v>
      </c>
      <c r="F43" s="16" t="s">
        <v>21</v>
      </c>
      <c r="G43" s="16">
        <f>SUM(H43,I43)</f>
        <v>0</v>
      </c>
      <c r="H43" s="16">
        <v>0</v>
      </c>
      <c r="I43" s="16" t="s">
        <v>21</v>
      </c>
      <c r="J43" s="16">
        <f>SUM(K43,L43)</f>
        <v>0</v>
      </c>
      <c r="K43" s="16">
        <v>0</v>
      </c>
      <c r="L43" s="16" t="s">
        <v>21</v>
      </c>
    </row>
    <row r="44" spans="1:12" ht="39.950000000000003" customHeight="1" x14ac:dyDescent="0.25">
      <c r="A44" s="15">
        <v>8152</v>
      </c>
      <c r="B44" s="35" t="s">
        <v>685</v>
      </c>
      <c r="C44" s="15"/>
      <c r="D44" s="16">
        <f>SUM(E44,F44)</f>
        <v>0</v>
      </c>
      <c r="E44" s="16">
        <v>0</v>
      </c>
      <c r="F44" s="16" t="s">
        <v>21</v>
      </c>
      <c r="G44" s="16">
        <f>SUM(H44,I44)</f>
        <v>0</v>
      </c>
      <c r="H44" s="16">
        <v>0</v>
      </c>
      <c r="I44" s="16" t="s">
        <v>21</v>
      </c>
      <c r="J44" s="16">
        <f>SUM(K44,L44)</f>
        <v>0</v>
      </c>
      <c r="K44" s="16">
        <v>0</v>
      </c>
      <c r="L44" s="16" t="s">
        <v>21</v>
      </c>
    </row>
    <row r="45" spans="1:12" ht="39.950000000000003" customHeight="1" x14ac:dyDescent="0.25">
      <c r="A45" s="15">
        <v>8160</v>
      </c>
      <c r="B45" s="35" t="s">
        <v>686</v>
      </c>
      <c r="C45" s="15"/>
      <c r="D45" s="16">
        <f t="shared" ref="D45:L45" si="7">SUM(D47,D52,D56,D71,D72,D73)</f>
        <v>0</v>
      </c>
      <c r="E45" s="16">
        <f t="shared" si="7"/>
        <v>0</v>
      </c>
      <c r="F45" s="16">
        <f t="shared" si="7"/>
        <v>0</v>
      </c>
      <c r="G45" s="16">
        <f t="shared" si="7"/>
        <v>174019644</v>
      </c>
      <c r="H45" s="16">
        <f t="shared" si="7"/>
        <v>0</v>
      </c>
      <c r="I45" s="16">
        <f t="shared" si="7"/>
        <v>174019644</v>
      </c>
      <c r="J45" s="16">
        <f t="shared" si="7"/>
        <v>-54257563.5</v>
      </c>
      <c r="K45" s="16">
        <f t="shared" si="7"/>
        <v>-241572955.5</v>
      </c>
      <c r="L45" s="16">
        <f t="shared" si="7"/>
        <v>187315392</v>
      </c>
    </row>
    <row r="46" spans="1:12" ht="39.950000000000003" customHeight="1" x14ac:dyDescent="0.25">
      <c r="A46" s="15"/>
      <c r="B46" s="35" t="s">
        <v>165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39.950000000000003" customHeight="1" x14ac:dyDescent="0.25">
      <c r="A47" s="15">
        <v>8161</v>
      </c>
      <c r="B47" s="35" t="s">
        <v>687</v>
      </c>
      <c r="C47" s="15"/>
      <c r="D47" s="16">
        <f>SUM(D49:D51)</f>
        <v>0</v>
      </c>
      <c r="E47" s="16" t="s">
        <v>21</v>
      </c>
      <c r="F47" s="16">
        <f>SUM(F49:F51)</f>
        <v>0</v>
      </c>
      <c r="G47" s="16">
        <f>SUM(G49:G51)</f>
        <v>0</v>
      </c>
      <c r="H47" s="16" t="s">
        <v>21</v>
      </c>
      <c r="I47" s="16">
        <f>SUM(I50:I51)</f>
        <v>0</v>
      </c>
      <c r="J47" s="16">
        <f>SUM(J49:J51)</f>
        <v>0</v>
      </c>
      <c r="K47" s="16" t="s">
        <v>21</v>
      </c>
      <c r="L47" s="16">
        <f>SUM(L50:L51)</f>
        <v>0</v>
      </c>
    </row>
    <row r="48" spans="1:12" ht="39.950000000000003" customHeight="1" x14ac:dyDescent="0.25">
      <c r="A48" s="15"/>
      <c r="B48" s="35" t="s">
        <v>167</v>
      </c>
      <c r="C48" s="15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39.950000000000003" customHeight="1" x14ac:dyDescent="0.25">
      <c r="A49" s="15">
        <v>8162</v>
      </c>
      <c r="B49" s="35" t="s">
        <v>688</v>
      </c>
      <c r="C49" s="15" t="s">
        <v>689</v>
      </c>
      <c r="D49" s="16">
        <f>SUM(E49,F49)</f>
        <v>0</v>
      </c>
      <c r="E49" s="16" t="s">
        <v>21</v>
      </c>
      <c r="F49" s="16"/>
      <c r="G49" s="16">
        <f>SUM(H49,I49)</f>
        <v>0</v>
      </c>
      <c r="H49" s="16" t="s">
        <v>21</v>
      </c>
      <c r="I49" s="16"/>
      <c r="J49" s="16">
        <f>SUM(K49,L49)</f>
        <v>0</v>
      </c>
      <c r="K49" s="16" t="s">
        <v>21</v>
      </c>
      <c r="L49" s="16"/>
    </row>
    <row r="50" spans="1:12" ht="39.950000000000003" customHeight="1" x14ac:dyDescent="0.25">
      <c r="A50" s="15">
        <v>8163</v>
      </c>
      <c r="B50" s="35" t="s">
        <v>690</v>
      </c>
      <c r="C50" s="15" t="s">
        <v>689</v>
      </c>
      <c r="D50" s="16">
        <f>SUM(E50,F50)</f>
        <v>0</v>
      </c>
      <c r="E50" s="16" t="s">
        <v>21</v>
      </c>
      <c r="F50" s="16">
        <v>0</v>
      </c>
      <c r="G50" s="16">
        <f>SUM(H50,I50)</f>
        <v>0</v>
      </c>
      <c r="H50" s="16" t="s">
        <v>21</v>
      </c>
      <c r="I50" s="16">
        <v>0</v>
      </c>
      <c r="J50" s="16">
        <f>SUM(K50,L50)</f>
        <v>0</v>
      </c>
      <c r="K50" s="16" t="s">
        <v>21</v>
      </c>
      <c r="L50" s="16">
        <v>0</v>
      </c>
    </row>
    <row r="51" spans="1:12" ht="39.950000000000003" customHeight="1" x14ac:dyDescent="0.25">
      <c r="A51" s="15">
        <v>8164</v>
      </c>
      <c r="B51" s="35" t="s">
        <v>691</v>
      </c>
      <c r="C51" s="15" t="s">
        <v>692</v>
      </c>
      <c r="D51" s="16">
        <f>SUM(E51,F51)</f>
        <v>0</v>
      </c>
      <c r="E51" s="16" t="s">
        <v>21</v>
      </c>
      <c r="F51" s="16">
        <v>0</v>
      </c>
      <c r="G51" s="16">
        <f>SUM(H51,I51)</f>
        <v>0</v>
      </c>
      <c r="H51" s="16" t="s">
        <v>21</v>
      </c>
      <c r="I51" s="16">
        <v>0</v>
      </c>
      <c r="J51" s="16">
        <f>SUM(K51,L51)</f>
        <v>0</v>
      </c>
      <c r="K51" s="16" t="s">
        <v>21</v>
      </c>
      <c r="L51" s="16">
        <v>0</v>
      </c>
    </row>
    <row r="52" spans="1:12" ht="39.950000000000003" customHeight="1" x14ac:dyDescent="0.25">
      <c r="A52" s="15">
        <v>8170</v>
      </c>
      <c r="B52" s="35" t="s">
        <v>693</v>
      </c>
      <c r="C52" s="15"/>
      <c r="D52" s="16">
        <f t="shared" ref="D52:L52" si="8">SUM(D54:D55)</f>
        <v>0</v>
      </c>
      <c r="E52" s="16">
        <f t="shared" si="8"/>
        <v>0</v>
      </c>
      <c r="F52" s="16">
        <f t="shared" si="8"/>
        <v>0</v>
      </c>
      <c r="G52" s="16">
        <f t="shared" si="8"/>
        <v>0</v>
      </c>
      <c r="H52" s="16">
        <f t="shared" si="8"/>
        <v>0</v>
      </c>
      <c r="I52" s="16">
        <f t="shared" si="8"/>
        <v>0</v>
      </c>
      <c r="J52" s="16">
        <f t="shared" si="8"/>
        <v>0</v>
      </c>
      <c r="K52" s="16">
        <f t="shared" si="8"/>
        <v>0</v>
      </c>
      <c r="L52" s="16">
        <f t="shared" si="8"/>
        <v>0</v>
      </c>
    </row>
    <row r="53" spans="1:12" ht="39.950000000000003" customHeight="1" x14ac:dyDescent="0.25">
      <c r="A53" s="15"/>
      <c r="B53" s="35" t="s">
        <v>167</v>
      </c>
      <c r="C53" s="15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39.950000000000003" customHeight="1" x14ac:dyDescent="0.25">
      <c r="A54" s="15">
        <v>8171</v>
      </c>
      <c r="B54" s="35" t="s">
        <v>694</v>
      </c>
      <c r="C54" s="15" t="s">
        <v>695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ht="39.950000000000003" customHeight="1" x14ac:dyDescent="0.25">
      <c r="A55" s="15">
        <v>8172</v>
      </c>
      <c r="B55" s="35" t="s">
        <v>696</v>
      </c>
      <c r="C55" s="15" t="s">
        <v>697</v>
      </c>
      <c r="D55" s="16">
        <f>SUM(E55,F55)</f>
        <v>0</v>
      </c>
      <c r="E55" s="16">
        <v>0</v>
      </c>
      <c r="F55" s="16"/>
      <c r="G55" s="16">
        <f>SUM(H55,I55)</f>
        <v>0</v>
      </c>
      <c r="H55" s="16">
        <v>0</v>
      </c>
      <c r="I55" s="16"/>
      <c r="J55" s="16">
        <f>SUM(K55,L55)</f>
        <v>0</v>
      </c>
      <c r="K55" s="16">
        <v>0</v>
      </c>
      <c r="L55" s="16"/>
    </row>
    <row r="56" spans="1:12" ht="39.950000000000003" customHeight="1" x14ac:dyDescent="0.25">
      <c r="A56" s="15">
        <v>8190</v>
      </c>
      <c r="B56" s="35" t="s">
        <v>698</v>
      </c>
      <c r="C56" s="15"/>
      <c r="D56" s="16">
        <f>D58+D64-D61</f>
        <v>0</v>
      </c>
      <c r="E56" s="16">
        <f>E58+E64-E61</f>
        <v>0</v>
      </c>
      <c r="F56" s="16">
        <f>F64</f>
        <v>0</v>
      </c>
      <c r="G56" s="16">
        <f>G58+G64-G61</f>
        <v>174019644</v>
      </c>
      <c r="H56" s="16">
        <f>H58+H64-H61</f>
        <v>0</v>
      </c>
      <c r="I56" s="16">
        <f>I64</f>
        <v>174019644</v>
      </c>
      <c r="J56" s="16">
        <f>J58+J64-J61</f>
        <v>187340878.19999999</v>
      </c>
      <c r="K56" s="16">
        <f>K58+K64-K61</f>
        <v>9.9999994039535522E-2</v>
      </c>
      <c r="L56" s="16">
        <f>L64</f>
        <v>187340878.09999999</v>
      </c>
    </row>
    <row r="57" spans="1:12" ht="39.950000000000003" customHeight="1" x14ac:dyDescent="0.25">
      <c r="A57" s="15"/>
      <c r="B57" s="35" t="s">
        <v>165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39.950000000000003" customHeight="1" x14ac:dyDescent="0.25">
      <c r="A58" s="15">
        <v>8191</v>
      </c>
      <c r="B58" s="35" t="s">
        <v>699</v>
      </c>
      <c r="C58" s="15" t="s">
        <v>700</v>
      </c>
      <c r="D58" s="16">
        <f>SUM(D62,D63)</f>
        <v>0</v>
      </c>
      <c r="E58" s="16">
        <f>SUM(E62,E63)</f>
        <v>0</v>
      </c>
      <c r="F58" s="16" t="s">
        <v>21</v>
      </c>
      <c r="G58" s="16">
        <f>SUM(G62,G63)</f>
        <v>168784652</v>
      </c>
      <c r="H58" s="16">
        <f>SUM(H62,H63)</f>
        <v>168784652</v>
      </c>
      <c r="I58" s="16" t="s">
        <v>21</v>
      </c>
      <c r="J58" s="16">
        <f>SUM(J62,J63)</f>
        <v>168784652.09999999</v>
      </c>
      <c r="K58" s="16">
        <f>SUM(K62,K63)</f>
        <v>168784652.09999999</v>
      </c>
      <c r="L58" s="16" t="s">
        <v>21</v>
      </c>
    </row>
    <row r="59" spans="1:12" ht="39.950000000000003" customHeight="1" x14ac:dyDescent="0.25">
      <c r="A59" s="15"/>
      <c r="B59" s="35" t="s">
        <v>167</v>
      </c>
      <c r="C59" s="15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39.950000000000003" customHeight="1" x14ac:dyDescent="0.25">
      <c r="A60" s="15">
        <v>8192</v>
      </c>
      <c r="B60" s="35" t="s">
        <v>701</v>
      </c>
      <c r="C60" s="15"/>
      <c r="D60" s="16">
        <f>SUM(E60,F60)</f>
        <v>0</v>
      </c>
      <c r="E60" s="16">
        <v>0</v>
      </c>
      <c r="F60" s="16" t="s">
        <v>21</v>
      </c>
      <c r="G60" s="16">
        <f>SUM(H60,I60)</f>
        <v>0</v>
      </c>
      <c r="H60" s="16">
        <v>0</v>
      </c>
      <c r="I60" s="16" t="s">
        <v>21</v>
      </c>
      <c r="J60" s="16">
        <f>SUM(K60,L60)</f>
        <v>0.1</v>
      </c>
      <c r="K60" s="16">
        <v>0.1</v>
      </c>
      <c r="L60" s="16" t="s">
        <v>21</v>
      </c>
    </row>
    <row r="61" spans="1:12" ht="39.950000000000003" customHeight="1" x14ac:dyDescent="0.25">
      <c r="A61" s="15">
        <v>8193</v>
      </c>
      <c r="B61" s="35" t="s">
        <v>702</v>
      </c>
      <c r="C61" s="15"/>
      <c r="D61" s="16">
        <f>D58-D60</f>
        <v>0</v>
      </c>
      <c r="E61" s="16">
        <f>E58-E60</f>
        <v>0</v>
      </c>
      <c r="F61" s="16" t="s">
        <v>21</v>
      </c>
      <c r="G61" s="16">
        <f>G58-G60</f>
        <v>168784652</v>
      </c>
      <c r="H61" s="16">
        <f>H58-H60</f>
        <v>168784652</v>
      </c>
      <c r="I61" s="16" t="s">
        <v>21</v>
      </c>
      <c r="J61" s="16">
        <f>J58-J60</f>
        <v>168784652</v>
      </c>
      <c r="K61" s="16">
        <f>K58-K60</f>
        <v>168784652</v>
      </c>
      <c r="L61" s="16" t="s">
        <v>21</v>
      </c>
    </row>
    <row r="62" spans="1:12" ht="39.950000000000003" customHeight="1" x14ac:dyDescent="0.25">
      <c r="A62" s="15">
        <v>8194</v>
      </c>
      <c r="B62" s="35" t="s">
        <v>703</v>
      </c>
      <c r="C62" s="15" t="s">
        <v>704</v>
      </c>
      <c r="D62" s="16">
        <f>SUM(E62,F62)</f>
        <v>0</v>
      </c>
      <c r="E62" s="16">
        <v>0</v>
      </c>
      <c r="F62" s="16" t="s">
        <v>21</v>
      </c>
      <c r="G62" s="16">
        <f>SUM(H62,I62)</f>
        <v>168784652</v>
      </c>
      <c r="H62" s="16">
        <v>168784652</v>
      </c>
      <c r="I62" s="16" t="s">
        <v>21</v>
      </c>
      <c r="J62" s="16">
        <f>SUM(K62,L62)</f>
        <v>168784652.09999999</v>
      </c>
      <c r="K62" s="16">
        <v>168784652.09999999</v>
      </c>
      <c r="L62" s="16" t="s">
        <v>21</v>
      </c>
    </row>
    <row r="63" spans="1:12" ht="39.950000000000003" customHeight="1" x14ac:dyDescent="0.25">
      <c r="A63" s="15">
        <v>8195</v>
      </c>
      <c r="B63" s="35" t="s">
        <v>705</v>
      </c>
      <c r="C63" s="15" t="s">
        <v>706</v>
      </c>
      <c r="D63" s="16">
        <f>SUM(E63,F63)</f>
        <v>0</v>
      </c>
      <c r="E63" s="16">
        <v>0</v>
      </c>
      <c r="F63" s="16" t="s">
        <v>21</v>
      </c>
      <c r="G63" s="16">
        <f>SUM(H63,I63)</f>
        <v>0</v>
      </c>
      <c r="H63" s="16">
        <v>0</v>
      </c>
      <c r="I63" s="16" t="s">
        <v>21</v>
      </c>
      <c r="J63" s="16">
        <f>SUM(K63,L63)</f>
        <v>0</v>
      </c>
      <c r="K63" s="16">
        <v>0</v>
      </c>
      <c r="L63" s="16" t="s">
        <v>21</v>
      </c>
    </row>
    <row r="64" spans="1:12" ht="39.950000000000003" customHeight="1" x14ac:dyDescent="0.25">
      <c r="A64" s="15">
        <v>8196</v>
      </c>
      <c r="B64" s="35" t="s">
        <v>707</v>
      </c>
      <c r="C64" s="15" t="s">
        <v>708</v>
      </c>
      <c r="D64" s="16">
        <f t="shared" ref="D64:L64" si="9">SUM(D66,D70)</f>
        <v>0</v>
      </c>
      <c r="E64" s="16">
        <f t="shared" si="9"/>
        <v>0</v>
      </c>
      <c r="F64" s="16">
        <f t="shared" si="9"/>
        <v>0</v>
      </c>
      <c r="G64" s="16">
        <f t="shared" si="9"/>
        <v>174019644</v>
      </c>
      <c r="H64" s="16">
        <f t="shared" si="9"/>
        <v>0</v>
      </c>
      <c r="I64" s="16">
        <f t="shared" si="9"/>
        <v>174019644</v>
      </c>
      <c r="J64" s="16">
        <f t="shared" si="9"/>
        <v>187340878.09999999</v>
      </c>
      <c r="K64" s="16">
        <f t="shared" si="9"/>
        <v>0</v>
      </c>
      <c r="L64" s="16">
        <f t="shared" si="9"/>
        <v>187340878.09999999</v>
      </c>
    </row>
    <row r="65" spans="1:12" ht="39.950000000000003" customHeight="1" x14ac:dyDescent="0.25">
      <c r="A65" s="15"/>
      <c r="B65" s="35" t="s">
        <v>167</v>
      </c>
      <c r="C65" s="15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39.950000000000003" customHeight="1" x14ac:dyDescent="0.25">
      <c r="A66" s="15">
        <v>8197</v>
      </c>
      <c r="B66" s="35" t="s">
        <v>709</v>
      </c>
      <c r="C66" s="15"/>
      <c r="D66" s="16">
        <f>SUM(D68,D69)</f>
        <v>0</v>
      </c>
      <c r="E66" s="16" t="s">
        <v>21</v>
      </c>
      <c r="F66" s="16">
        <f>SUM(F68,F69)</f>
        <v>0</v>
      </c>
      <c r="G66" s="16">
        <f>SUM(G68,G69)</f>
        <v>5234992</v>
      </c>
      <c r="H66" s="16" t="s">
        <v>21</v>
      </c>
      <c r="I66" s="16">
        <f>SUM(I68,I69)</f>
        <v>5234992</v>
      </c>
      <c r="J66" s="16">
        <f>SUM(J68,J69)</f>
        <v>18556226.100000001</v>
      </c>
      <c r="K66" s="16" t="s">
        <v>21</v>
      </c>
      <c r="L66" s="16">
        <f>SUM(L68,L69)</f>
        <v>18556226.100000001</v>
      </c>
    </row>
    <row r="67" spans="1:12" ht="39.950000000000003" customHeight="1" x14ac:dyDescent="0.25">
      <c r="A67" s="15"/>
      <c r="B67" s="35" t="s">
        <v>165</v>
      </c>
      <c r="C67" s="15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39.950000000000003" customHeight="1" x14ac:dyDescent="0.25">
      <c r="A68" s="15">
        <v>8198</v>
      </c>
      <c r="B68" s="35" t="s">
        <v>710</v>
      </c>
      <c r="C68" s="15" t="s">
        <v>711</v>
      </c>
      <c r="D68" s="16">
        <f>SUM(E68,F68)</f>
        <v>0</v>
      </c>
      <c r="E68" s="16" t="s">
        <v>21</v>
      </c>
      <c r="F68" s="16">
        <v>0</v>
      </c>
      <c r="G68" s="16">
        <f>SUM(H68,I68)</f>
        <v>5234992</v>
      </c>
      <c r="H68" s="16" t="s">
        <v>21</v>
      </c>
      <c r="I68" s="16">
        <v>5234992</v>
      </c>
      <c r="J68" s="16">
        <f t="shared" ref="J68:J74" si="10">SUM(K68,L68)</f>
        <v>18556226.100000001</v>
      </c>
      <c r="K68" s="16" t="s">
        <v>21</v>
      </c>
      <c r="L68" s="16">
        <v>18556226.100000001</v>
      </c>
    </row>
    <row r="69" spans="1:12" ht="39.950000000000003" customHeight="1" x14ac:dyDescent="0.25">
      <c r="A69" s="15">
        <v>8199</v>
      </c>
      <c r="B69" s="35" t="s">
        <v>712</v>
      </c>
      <c r="C69" s="15" t="s">
        <v>713</v>
      </c>
      <c r="D69" s="16">
        <f>SUM(E69,F69)</f>
        <v>0</v>
      </c>
      <c r="E69" s="16" t="s">
        <v>21</v>
      </c>
      <c r="F69" s="16">
        <v>0</v>
      </c>
      <c r="G69" s="16">
        <f>SUM(H69,I69)</f>
        <v>0</v>
      </c>
      <c r="H69" s="16" t="s">
        <v>21</v>
      </c>
      <c r="I69" s="16">
        <v>0</v>
      </c>
      <c r="J69" s="16">
        <f t="shared" si="10"/>
        <v>0</v>
      </c>
      <c r="K69" s="16" t="s">
        <v>21</v>
      </c>
      <c r="L69" s="16">
        <v>0</v>
      </c>
    </row>
    <row r="70" spans="1:12" ht="39.950000000000003" customHeight="1" x14ac:dyDescent="0.25">
      <c r="A70" s="15">
        <v>8200</v>
      </c>
      <c r="B70" s="35" t="s">
        <v>714</v>
      </c>
      <c r="C70" s="15"/>
      <c r="D70" s="16">
        <f>SUM(E70,F70)</f>
        <v>0</v>
      </c>
      <c r="E70" s="16" t="s">
        <v>21</v>
      </c>
      <c r="F70" s="16">
        <f>E58-E60</f>
        <v>0</v>
      </c>
      <c r="G70" s="16">
        <f>SUM(H70,I70)</f>
        <v>168784652</v>
      </c>
      <c r="H70" s="16" t="s">
        <v>21</v>
      </c>
      <c r="I70" s="16">
        <f>H58-H60</f>
        <v>168784652</v>
      </c>
      <c r="J70" s="16">
        <f t="shared" si="10"/>
        <v>168784652</v>
      </c>
      <c r="K70" s="16" t="s">
        <v>21</v>
      </c>
      <c r="L70" s="16">
        <f>K58-K60</f>
        <v>168784652</v>
      </c>
    </row>
    <row r="71" spans="1:12" ht="39.950000000000003" customHeight="1" x14ac:dyDescent="0.25">
      <c r="A71" s="15">
        <v>8201</v>
      </c>
      <c r="B71" s="35" t="s">
        <v>715</v>
      </c>
      <c r="C71" s="15"/>
      <c r="D71" s="33" t="s">
        <v>21</v>
      </c>
      <c r="E71" s="33" t="s">
        <v>21</v>
      </c>
      <c r="F71" s="33" t="s">
        <v>21</v>
      </c>
      <c r="G71" s="33" t="s">
        <v>21</v>
      </c>
      <c r="H71" s="33" t="s">
        <v>21</v>
      </c>
      <c r="I71" s="33" t="s">
        <v>21</v>
      </c>
      <c r="J71" s="16">
        <f t="shared" si="10"/>
        <v>0</v>
      </c>
      <c r="K71" s="16">
        <v>0</v>
      </c>
      <c r="L71" s="16">
        <v>0</v>
      </c>
    </row>
    <row r="72" spans="1:12" ht="39.950000000000003" customHeight="1" x14ac:dyDescent="0.25">
      <c r="A72" s="15">
        <v>8202</v>
      </c>
      <c r="B72" s="35" t="s">
        <v>716</v>
      </c>
      <c r="C72" s="15"/>
      <c r="D72" s="16">
        <f>SUM(E72,F72)</f>
        <v>0</v>
      </c>
      <c r="E72" s="16" t="s">
        <v>21</v>
      </c>
      <c r="F72" s="16" t="s">
        <v>164</v>
      </c>
      <c r="G72" s="16">
        <f>SUM(H72,I72)</f>
        <v>0</v>
      </c>
      <c r="H72" s="16" t="s">
        <v>21</v>
      </c>
      <c r="I72" s="16" t="s">
        <v>164</v>
      </c>
      <c r="J72" s="16">
        <f t="shared" si="10"/>
        <v>0</v>
      </c>
      <c r="K72" s="16">
        <v>0</v>
      </c>
      <c r="L72" s="16">
        <v>0</v>
      </c>
    </row>
    <row r="73" spans="1:12" ht="39.950000000000003" customHeight="1" x14ac:dyDescent="0.25">
      <c r="A73" s="15">
        <v>8203</v>
      </c>
      <c r="B73" s="35" t="s">
        <v>717</v>
      </c>
      <c r="C73" s="15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-241598441.69999999</v>
      </c>
      <c r="K73" s="16">
        <v>-241572955.59999999</v>
      </c>
      <c r="L73" s="16">
        <v>-25486.1</v>
      </c>
    </row>
    <row r="74" spans="1:12" ht="39.950000000000003" customHeight="1" x14ac:dyDescent="0.25">
      <c r="A74" s="15">
        <v>8204</v>
      </c>
      <c r="B74" s="35" t="s">
        <v>718</v>
      </c>
      <c r="C74" s="15"/>
      <c r="D74" s="16">
        <f>SUM(E74,F74)</f>
        <v>0</v>
      </c>
      <c r="E74" s="16">
        <v>0</v>
      </c>
      <c r="F74" s="16">
        <v>0</v>
      </c>
      <c r="G74" s="16">
        <f>SUM(H74,I74)</f>
        <v>0</v>
      </c>
      <c r="H74" s="16">
        <v>0</v>
      </c>
      <c r="I74" s="16">
        <v>0</v>
      </c>
      <c r="J74" s="16">
        <f t="shared" si="10"/>
        <v>0</v>
      </c>
      <c r="K74" s="16"/>
      <c r="L74" s="16"/>
    </row>
    <row r="75" spans="1:12" ht="39.950000000000003" customHeight="1" x14ac:dyDescent="0.25">
      <c r="A75" s="15">
        <v>8300</v>
      </c>
      <c r="B75" s="35" t="s">
        <v>719</v>
      </c>
      <c r="C75" s="15"/>
      <c r="D75" s="16">
        <f t="shared" ref="D75:L75" si="11">SUM(D77)</f>
        <v>0</v>
      </c>
      <c r="E75" s="16">
        <f t="shared" si="11"/>
        <v>0</v>
      </c>
      <c r="F75" s="16">
        <f t="shared" si="11"/>
        <v>0</v>
      </c>
      <c r="G75" s="16">
        <f t="shared" si="11"/>
        <v>0</v>
      </c>
      <c r="H75" s="16">
        <f t="shared" si="11"/>
        <v>0</v>
      </c>
      <c r="I75" s="16">
        <f t="shared" si="11"/>
        <v>0</v>
      </c>
      <c r="J75" s="16">
        <f t="shared" si="11"/>
        <v>0</v>
      </c>
      <c r="K75" s="16">
        <f t="shared" si="11"/>
        <v>0</v>
      </c>
      <c r="L75" s="16">
        <f t="shared" si="11"/>
        <v>0</v>
      </c>
    </row>
    <row r="76" spans="1:12" ht="39.950000000000003" customHeight="1" x14ac:dyDescent="0.25">
      <c r="A76" s="15"/>
      <c r="B76" s="35" t="s">
        <v>165</v>
      </c>
      <c r="C76" s="15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39.950000000000003" customHeight="1" x14ac:dyDescent="0.25">
      <c r="A77" s="15">
        <v>8310</v>
      </c>
      <c r="B77" s="35" t="s">
        <v>720</v>
      </c>
      <c r="C77" s="15"/>
      <c r="D77" s="16">
        <f t="shared" ref="D77:L77" si="12">SUM(D79,D83)</f>
        <v>0</v>
      </c>
      <c r="E77" s="16">
        <f t="shared" si="12"/>
        <v>0</v>
      </c>
      <c r="F77" s="16">
        <f t="shared" si="12"/>
        <v>0</v>
      </c>
      <c r="G77" s="16">
        <f t="shared" si="12"/>
        <v>0</v>
      </c>
      <c r="H77" s="16">
        <f t="shared" si="12"/>
        <v>0</v>
      </c>
      <c r="I77" s="16">
        <f t="shared" si="12"/>
        <v>0</v>
      </c>
      <c r="J77" s="16">
        <f t="shared" si="12"/>
        <v>0</v>
      </c>
      <c r="K77" s="16">
        <f t="shared" si="12"/>
        <v>0</v>
      </c>
      <c r="L77" s="16">
        <f t="shared" si="12"/>
        <v>0</v>
      </c>
    </row>
    <row r="78" spans="1:12" ht="39.950000000000003" customHeight="1" x14ac:dyDescent="0.25">
      <c r="A78" s="15"/>
      <c r="B78" s="35" t="s">
        <v>165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39.950000000000003" customHeight="1" x14ac:dyDescent="0.25">
      <c r="A79" s="15">
        <v>8311</v>
      </c>
      <c r="B79" s="35" t="s">
        <v>721</v>
      </c>
      <c r="C79" s="15"/>
      <c r="D79" s="16">
        <f>SUM(D81:D82)</f>
        <v>0</v>
      </c>
      <c r="E79" s="16" t="s">
        <v>21</v>
      </c>
      <c r="F79" s="16">
        <f>SUM(F81:F82)</f>
        <v>0</v>
      </c>
      <c r="G79" s="16">
        <f>SUM(G81:G82)</f>
        <v>0</v>
      </c>
      <c r="H79" s="16" t="s">
        <v>21</v>
      </c>
      <c r="I79" s="16">
        <f>SUM(I81:I82)</f>
        <v>0</v>
      </c>
      <c r="J79" s="16">
        <f>SUM(J81:J82)</f>
        <v>0</v>
      </c>
      <c r="K79" s="16" t="s">
        <v>21</v>
      </c>
      <c r="L79" s="16">
        <f>SUM(L81:L82)</f>
        <v>0</v>
      </c>
    </row>
    <row r="80" spans="1:12" ht="39.950000000000003" customHeight="1" x14ac:dyDescent="0.25">
      <c r="A80" s="15"/>
      <c r="B80" s="35" t="s">
        <v>167</v>
      </c>
      <c r="C80" s="15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39.950000000000003" customHeight="1" x14ac:dyDescent="0.25">
      <c r="A81" s="15">
        <v>8312</v>
      </c>
      <c r="B81" s="35" t="s">
        <v>666</v>
      </c>
      <c r="C81" s="15" t="s">
        <v>722</v>
      </c>
      <c r="D81" s="16">
        <f>SUM(E81,F81)</f>
        <v>0</v>
      </c>
      <c r="E81" s="16" t="s">
        <v>21</v>
      </c>
      <c r="F81" s="16">
        <v>0</v>
      </c>
      <c r="G81" s="16">
        <f>SUM(H81,I81)</f>
        <v>0</v>
      </c>
      <c r="H81" s="16" t="s">
        <v>21</v>
      </c>
      <c r="I81" s="16">
        <v>0</v>
      </c>
      <c r="J81" s="16">
        <f>SUM(K81,L81)</f>
        <v>0</v>
      </c>
      <c r="K81" s="16" t="s">
        <v>21</v>
      </c>
      <c r="L81" s="16">
        <v>0</v>
      </c>
    </row>
    <row r="82" spans="1:12" ht="39.950000000000003" customHeight="1" x14ac:dyDescent="0.25">
      <c r="A82" s="15">
        <v>8313</v>
      </c>
      <c r="B82" s="35" t="s">
        <v>668</v>
      </c>
      <c r="C82" s="15" t="s">
        <v>723</v>
      </c>
      <c r="D82" s="16">
        <f>SUM(E82,F82)</f>
        <v>0</v>
      </c>
      <c r="E82" s="16" t="s">
        <v>21</v>
      </c>
      <c r="F82" s="16"/>
      <c r="G82" s="16">
        <f>SUM(H82,I82)</f>
        <v>0</v>
      </c>
      <c r="H82" s="16" t="s">
        <v>21</v>
      </c>
      <c r="I82" s="16"/>
      <c r="J82" s="16">
        <f>SUM(K82,L82)</f>
        <v>0</v>
      </c>
      <c r="K82" s="16" t="s">
        <v>21</v>
      </c>
      <c r="L82" s="16"/>
    </row>
    <row r="83" spans="1:12" ht="39.950000000000003" customHeight="1" x14ac:dyDescent="0.25">
      <c r="A83" s="15">
        <v>8320</v>
      </c>
      <c r="B83" s="35" t="s">
        <v>724</v>
      </c>
      <c r="C83" s="15"/>
      <c r="D83" s="16">
        <f t="shared" ref="D83:L83" si="13">SUM(D85,D89)</f>
        <v>0</v>
      </c>
      <c r="E83" s="16">
        <f t="shared" si="13"/>
        <v>0</v>
      </c>
      <c r="F83" s="16">
        <f t="shared" si="13"/>
        <v>0</v>
      </c>
      <c r="G83" s="16">
        <f t="shared" si="13"/>
        <v>0</v>
      </c>
      <c r="H83" s="16">
        <f t="shared" si="13"/>
        <v>0</v>
      </c>
      <c r="I83" s="16">
        <f t="shared" si="13"/>
        <v>0</v>
      </c>
      <c r="J83" s="16">
        <f t="shared" si="13"/>
        <v>0</v>
      </c>
      <c r="K83" s="16">
        <f t="shared" si="13"/>
        <v>0</v>
      </c>
      <c r="L83" s="16">
        <f t="shared" si="13"/>
        <v>0</v>
      </c>
    </row>
    <row r="84" spans="1:12" ht="39.950000000000003" customHeight="1" x14ac:dyDescent="0.25">
      <c r="A84" s="15"/>
      <c r="B84" s="35" t="s">
        <v>165</v>
      </c>
      <c r="C84" s="15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39.950000000000003" customHeight="1" x14ac:dyDescent="0.25">
      <c r="A85" s="15">
        <v>8321</v>
      </c>
      <c r="B85" s="35" t="s">
        <v>725</v>
      </c>
      <c r="C85" s="15"/>
      <c r="D85" s="16">
        <f>SUM(D87:D88)</f>
        <v>0</v>
      </c>
      <c r="E85" s="16" t="s">
        <v>21</v>
      </c>
      <c r="F85" s="16">
        <f>SUM(F87:F88)</f>
        <v>0</v>
      </c>
      <c r="G85" s="16">
        <f>SUM(G87:G88)</f>
        <v>0</v>
      </c>
      <c r="H85" s="16" t="s">
        <v>21</v>
      </c>
      <c r="I85" s="16">
        <f>SUM(I87:I88)</f>
        <v>0</v>
      </c>
      <c r="J85" s="16">
        <f>SUM(J87:J88)</f>
        <v>0</v>
      </c>
      <c r="K85" s="16" t="s">
        <v>21</v>
      </c>
      <c r="L85" s="16">
        <f>SUM(L87:L88)</f>
        <v>0</v>
      </c>
    </row>
    <row r="86" spans="1:12" ht="39.950000000000003" customHeight="1" x14ac:dyDescent="0.25">
      <c r="A86" s="15"/>
      <c r="B86" s="35" t="s">
        <v>167</v>
      </c>
      <c r="C86" s="15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39.950000000000003" customHeight="1" x14ac:dyDescent="0.25">
      <c r="A87" s="15">
        <v>8322</v>
      </c>
      <c r="B87" s="35" t="s">
        <v>726</v>
      </c>
      <c r="C87" s="15" t="s">
        <v>727</v>
      </c>
      <c r="D87" s="16">
        <f>SUM(E87,F87)</f>
        <v>0</v>
      </c>
      <c r="E87" s="16" t="s">
        <v>21</v>
      </c>
      <c r="F87" s="16">
        <v>0</v>
      </c>
      <c r="G87" s="16">
        <f>SUM(H87,I87)</f>
        <v>0</v>
      </c>
      <c r="H87" s="16" t="s">
        <v>21</v>
      </c>
      <c r="I87" s="16">
        <v>0</v>
      </c>
      <c r="J87" s="16">
        <f>SUM(K87,L87)</f>
        <v>0</v>
      </c>
      <c r="K87" s="16" t="s">
        <v>21</v>
      </c>
      <c r="L87" s="16">
        <v>0</v>
      </c>
    </row>
    <row r="88" spans="1:12" ht="39.950000000000003" customHeight="1" x14ac:dyDescent="0.25">
      <c r="A88" s="15">
        <v>8330</v>
      </c>
      <c r="B88" s="35" t="s">
        <v>728</v>
      </c>
      <c r="C88" s="15" t="s">
        <v>729</v>
      </c>
      <c r="D88" s="16">
        <f>SUM(E88,F88)</f>
        <v>0</v>
      </c>
      <c r="E88" s="16" t="s">
        <v>21</v>
      </c>
      <c r="F88" s="16">
        <v>0</v>
      </c>
      <c r="G88" s="16">
        <f>SUM(H88,I88)</f>
        <v>0</v>
      </c>
      <c r="H88" s="16" t="s">
        <v>21</v>
      </c>
      <c r="I88" s="16">
        <v>0</v>
      </c>
      <c r="J88" s="16">
        <f>SUM(K88,L88)</f>
        <v>0</v>
      </c>
      <c r="K88" s="16" t="s">
        <v>21</v>
      </c>
      <c r="L88" s="16">
        <v>0</v>
      </c>
    </row>
    <row r="89" spans="1:12" ht="39.950000000000003" customHeight="1" x14ac:dyDescent="0.25">
      <c r="A89" s="15">
        <v>8340</v>
      </c>
      <c r="B89" s="35" t="s">
        <v>730</v>
      </c>
      <c r="C89" s="15"/>
      <c r="D89" s="16">
        <f t="shared" ref="D89:L89" si="14">SUM(D91:D92)</f>
        <v>0</v>
      </c>
      <c r="E89" s="16">
        <f t="shared" si="14"/>
        <v>0</v>
      </c>
      <c r="F89" s="16">
        <f t="shared" si="14"/>
        <v>0</v>
      </c>
      <c r="G89" s="16">
        <f t="shared" si="14"/>
        <v>0</v>
      </c>
      <c r="H89" s="16">
        <f t="shared" si="14"/>
        <v>0</v>
      </c>
      <c r="I89" s="16">
        <f t="shared" si="14"/>
        <v>0</v>
      </c>
      <c r="J89" s="16">
        <f t="shared" si="14"/>
        <v>0</v>
      </c>
      <c r="K89" s="16">
        <f t="shared" si="14"/>
        <v>0</v>
      </c>
      <c r="L89" s="16">
        <f t="shared" si="14"/>
        <v>0</v>
      </c>
    </row>
    <row r="90" spans="1:12" ht="39.950000000000003" customHeight="1" x14ac:dyDescent="0.25">
      <c r="A90" s="15"/>
      <c r="B90" s="35" t="s">
        <v>167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39.950000000000003" customHeight="1" x14ac:dyDescent="0.25">
      <c r="A91" s="15">
        <v>8341</v>
      </c>
      <c r="B91" s="35" t="s">
        <v>731</v>
      </c>
      <c r="C91" s="15" t="s">
        <v>727</v>
      </c>
      <c r="D91" s="16">
        <f>SUM(E91,F91)</f>
        <v>0</v>
      </c>
      <c r="E91" s="16">
        <v>0</v>
      </c>
      <c r="F91" s="16" t="s">
        <v>21</v>
      </c>
      <c r="G91" s="16">
        <f>SUM(H91,I91)</f>
        <v>0</v>
      </c>
      <c r="H91" s="16">
        <v>0</v>
      </c>
      <c r="I91" s="16" t="s">
        <v>21</v>
      </c>
      <c r="J91" s="16">
        <f>SUM(K91,L91)</f>
        <v>0</v>
      </c>
      <c r="K91" s="16">
        <v>0</v>
      </c>
      <c r="L91" s="16" t="s">
        <v>21</v>
      </c>
    </row>
    <row r="92" spans="1:12" ht="39.950000000000003" customHeight="1" x14ac:dyDescent="0.25">
      <c r="A92" s="15">
        <v>8350</v>
      </c>
      <c r="B92" s="35" t="s">
        <v>732</v>
      </c>
      <c r="C92" s="15" t="s">
        <v>729</v>
      </c>
      <c r="D92" s="16">
        <f>SUM(E92,F92)</f>
        <v>0</v>
      </c>
      <c r="E92" s="16">
        <v>0</v>
      </c>
      <c r="F92" s="16" t="s">
        <v>21</v>
      </c>
      <c r="G92" s="16">
        <f>SUM(H92,I92)</f>
        <v>0</v>
      </c>
      <c r="H92" s="16">
        <v>0</v>
      </c>
      <c r="I92" s="16" t="s">
        <v>21</v>
      </c>
      <c r="J92" s="16">
        <f>SUM(K92,L92)</f>
        <v>0</v>
      </c>
      <c r="K92" s="16">
        <v>0</v>
      </c>
      <c r="L92" s="16" t="s">
        <v>21</v>
      </c>
    </row>
  </sheetData>
  <mergeCells count="4">
    <mergeCell ref="I1:L2"/>
    <mergeCell ref="A3:K3"/>
    <mergeCell ref="A4:K4"/>
    <mergeCell ref="A5:L6"/>
  </mergeCells>
  <pageMargins left="1.9" right="0.7" top="0.75" bottom="0.7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Admin</cp:lastModifiedBy>
  <cp:lastPrinted>2024-03-04T12:50:15Z</cp:lastPrinted>
  <dcterms:created xsi:type="dcterms:W3CDTF">2024-03-03T12:25:19Z</dcterms:created>
  <dcterms:modified xsi:type="dcterms:W3CDTF">2024-03-12T12:11:28Z</dcterms:modified>
</cp:coreProperties>
</file>